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<sst xmlns="http://schemas.openxmlformats.org/spreadsheetml/2006/main" count="910" uniqueCount="416">
  <si>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</si>
  <si>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</si>
  <si>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</si>
  <si>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</si>
  <si>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</si>
  <si>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</si>
  <si>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</si>
  <si>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</si>
  <si>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</si>
  <si>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</si>
  <si>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</si>
  <si>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</si>
  <si>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</si>
  <si>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</si>
  <si>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</si>
  <si>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</si>
  <si>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</si>
  <si>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</si>
  <si>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</si>
  <si>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</si>
  <si>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</si>
  <si>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</si>
  <si>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</si>
  <si>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</si>
  <si>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</si>
  <si>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</si>
  <si>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</si>
  <si>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</si>
  <si>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</si>
  <si>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</si>
  <si>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</si>
  <si>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</si>
  <si>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</si>
  <si>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</si>
  <si>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</si>
  <si>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</si>
  <si>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</si>
  <si>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</si>
  <si>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</si>
  <si>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</si>
  <si>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</si>
  <si>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</si>
  <si>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</si>
  <si>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</si>
  <si>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</si>
  <si>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</si>
  <si>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</si>
  <si>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</si>
  <si>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</si>
  <si>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</si>
  <si>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</si>
  <si>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</si>
  <si>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</si>
  <si>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</si>
  <si>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</si>
  <si>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</si>
  <si>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</si>
  <si>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</si>
  <si>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</si>
  <si>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</si>
  <si>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</si>
  <si>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</si>
  <si>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</si>
  <si>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</si>
  <si>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</si>
  <si>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</si>
  <si>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</si>
  <si>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</si>
  <si>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</si>
  <si>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</si>
  <si>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</si>
  <si>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</si>
  <si>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</si>
  <si>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</si>
  <si>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</si>
  <si>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</si>
  <si>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</si>
  <si>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</si>
  <si>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</si>
  <si>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</si>
  <si>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</si>
  <si>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</si>
  <si>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</si>
  <si>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</si>
  <si>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</si>
  <si>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</si>
  <si>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</si>
  <si>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</si>
  <si>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</si>
  <si>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</si>
  <si>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</si>
  <si>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</si>
  <si>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</si>
  <si>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</si>
  <si>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</si>
  <si>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</si>
  <si>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</si>
  <si>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</si>
  <si>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</si>
  <si>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</si>
  <si>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</si>
  <si>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Spracoval: Ing. Simonides Pavol                    </t>
  </si>
  <si>
    <t>Projektant: Ing.arch. Dušan Holáň</t>
  </si>
  <si>
    <t xml:space="preserve">JKSO : </t>
  </si>
  <si>
    <t>Stavba : Dunajska Streda 33x18  pri  ZŠ Gyulu Szabóa</t>
  </si>
  <si>
    <t>Ceny</t>
  </si>
  <si>
    <t xml:space="preserve"> Stavba : Dunajska Streda 33x18  pri  ZŠ Gyulu Szabóa</t>
  </si>
  <si>
    <t>JKSO :</t>
  </si>
  <si>
    <t>Ing. Simonides Pavol</t>
  </si>
  <si>
    <t/>
  </si>
  <si>
    <t>Ing.arch. Dušan Holáň</t>
  </si>
  <si>
    <t>03601</t>
  </si>
  <si>
    <t>Martin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</si>
  <si>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</si>
  <si>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</si>
  <si>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</si>
  <si>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</si>
  <si>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</si>
  <si>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</si>
  <si>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</si>
  <si>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</si>
  <si>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</si>
  <si>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</si>
  <si>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</si>
  <si>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</si>
  <si>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</si>
  <si>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 xml:space="preserve">   </t>
  </si>
  <si>
    <t xml:space="preserve">11001-0      </t>
  </si>
  <si>
    <t>Vytýčenie stavby</t>
  </si>
  <si>
    <t>súbor</t>
  </si>
  <si>
    <t xml:space="preserve">  .  .  </t>
  </si>
  <si>
    <t xml:space="preserve">01010-1240   </t>
  </si>
  <si>
    <t>Zariadenie staveniska</t>
  </si>
  <si>
    <t>U</t>
  </si>
  <si>
    <t xml:space="preserve">12110-1112   </t>
  </si>
  <si>
    <t>Odstránenie ornice s premiestn. na hromady, so zložením na vzdialenosť do 100 m a do 1000 m3</t>
  </si>
  <si>
    <t>m3</t>
  </si>
  <si>
    <t xml:space="preserve">12220-1101   </t>
  </si>
  <si>
    <t>Odkopávka a prekopávka nezapažená v hornine 3, do 100 m3</t>
  </si>
  <si>
    <t xml:space="preserve">12220-1109   </t>
  </si>
  <si>
    <t>Odkopávky a prekopávky nezapažené. Príplatok k cenám za lepivosť horniny</t>
  </si>
  <si>
    <t xml:space="preserve">13220-1101   </t>
  </si>
  <si>
    <t>Výkop ryhy do šírky 600 mm v horn.3 do 100 m3 - pre drenáž</t>
  </si>
  <si>
    <t xml:space="preserve">13220-11011  </t>
  </si>
  <si>
    <t>Výkop ryhy do šírky 600 mm v horn.3 do 100 m3 - pre obrubníky</t>
  </si>
  <si>
    <t xml:space="preserve">13220-1109   </t>
  </si>
  <si>
    <t>Hĺbenie rýh šírky do 600 mm zapažených i nezapažených s urovnaním dna. Príplatok k cene za lepivosť horniny 3</t>
  </si>
  <si>
    <t xml:space="preserve">13220-11091  </t>
  </si>
  <si>
    <t xml:space="preserve">13320-1101   </t>
  </si>
  <si>
    <t>Výkop šachty zapaženej, hornina 3 do 100 m3</t>
  </si>
  <si>
    <t xml:space="preserve">13320-1109   </t>
  </si>
  <si>
    <t>Hĺbenie šachiet zapažených i nezapažených. Príplatok k cenám za lepivosť horniny 3</t>
  </si>
  <si>
    <t xml:space="preserve">16230-1102   </t>
  </si>
  <si>
    <t>Vodorovné premiestnenie výkopku po spevnenej ceste, horniny tr.1-4, do 1000 m</t>
  </si>
  <si>
    <t xml:space="preserve">18040-4112   </t>
  </si>
  <si>
    <t>Založenie ihriskového trávnika výsevom na vrstve  + zaliatie</t>
  </si>
  <si>
    <t>m2</t>
  </si>
  <si>
    <t xml:space="preserve">18100-6111   </t>
  </si>
  <si>
    <t>Rozprestretie zemín schopných zúrodnenia v rovine, pri hr. vrstvy do 0,10 m</t>
  </si>
  <si>
    <t xml:space="preserve">00572-11100  </t>
  </si>
  <si>
    <t>Zmes trávna ihrisková</t>
  </si>
  <si>
    <t>kg</t>
  </si>
  <si>
    <t xml:space="preserve">10311-20000  </t>
  </si>
  <si>
    <t>Substrát záhradnícky</t>
  </si>
  <si>
    <t xml:space="preserve">16710-1102   </t>
  </si>
  <si>
    <t>Nakladanie neuľahnutého výkopku z hornín tr.1-4 nad 100 do 1000 m3</t>
  </si>
  <si>
    <t xml:space="preserve">17120-1202   </t>
  </si>
  <si>
    <t>Uloženie sypaniny na skládky nad 100 do 1000 m3</t>
  </si>
  <si>
    <t xml:space="preserve">17120-9002   </t>
  </si>
  <si>
    <t>Poplatok za skladovanie - zemina a kamenivo (17 05) ostatné</t>
  </si>
  <si>
    <t xml:space="preserve">1 - ZEMNE PRÁCE  spolu: </t>
  </si>
  <si>
    <t>2 - ZÁKLADY</t>
  </si>
  <si>
    <t xml:space="preserve">21152-1111   </t>
  </si>
  <si>
    <t>Výplň vsakovacej jamy kamenivom hrubým drveným frakcie 16 - 32 mm</t>
  </si>
  <si>
    <t xml:space="preserve">21156-1111   </t>
  </si>
  <si>
    <t>Obsyp vsakovacej jamy kamenivom hrubým drveným frakcie 4-16 mm</t>
  </si>
  <si>
    <t xml:space="preserve">21197-1110   </t>
  </si>
  <si>
    <t>Zhotovenie opláštenia výplne z geotextílie, v ryhe alebo v záreze so stenami šikmými o skl. do 1:2,5</t>
  </si>
  <si>
    <t xml:space="preserve">21275-2124   </t>
  </si>
  <si>
    <t>Trativody z flexodrenážnych rúr DN 80</t>
  </si>
  <si>
    <t>m</t>
  </si>
  <si>
    <t xml:space="preserve">21275-2125   </t>
  </si>
  <si>
    <t>Trativody z flexodrenážnych rúr DN 100</t>
  </si>
  <si>
    <t xml:space="preserve">89421-1111   </t>
  </si>
  <si>
    <t>Šachta kontrólna a preplachovacia s obložením dna betónom tr. C 25/30</t>
  </si>
  <si>
    <t>ks</t>
  </si>
  <si>
    <t xml:space="preserve">89441-4111   </t>
  </si>
  <si>
    <t>Osadenie železobetónového dielca pre šachty, skruže</t>
  </si>
  <si>
    <t xml:space="preserve">89910-1111   </t>
  </si>
  <si>
    <t>Osadenie poklopu liatinového a oceľového vrátane rámu hmotn. do 50 kg</t>
  </si>
  <si>
    <t xml:space="preserve">28671-03220  </t>
  </si>
  <si>
    <t>Drenážna tvarovky - spojky, redukcie,kolená</t>
  </si>
  <si>
    <t>kpl</t>
  </si>
  <si>
    <t xml:space="preserve">55242-11130  </t>
  </si>
  <si>
    <t>Poklop kanalizačný komplet okrúhly 600 mm</t>
  </si>
  <si>
    <t xml:space="preserve">59224-70050  </t>
  </si>
  <si>
    <t>Skruž betónová prechodová D1000/v.600 TBS 15-100</t>
  </si>
  <si>
    <t xml:space="preserve">59224-70160  </t>
  </si>
  <si>
    <t>Skruž betónová rovná TBS 1000/500</t>
  </si>
  <si>
    <t xml:space="preserve">59224-70170  </t>
  </si>
  <si>
    <t>Skruž betónová rovná TBS 1000/1000</t>
  </si>
  <si>
    <t xml:space="preserve">59224-70220  </t>
  </si>
  <si>
    <t>Vyrovnávací prstenec TBW 625/100</t>
  </si>
  <si>
    <t xml:space="preserve">69366-51000  </t>
  </si>
  <si>
    <t>Geotextílie netkané polypropylénové Tatratex pp 200</t>
  </si>
  <si>
    <t xml:space="preserve">21590-1101   </t>
  </si>
  <si>
    <t>Zhutnenie podložia z rastlej horniny 1 až 4 pod násypy, z hornina súdržných do 92 % PS a nesúdržných</t>
  </si>
  <si>
    <t xml:space="preserve">27152-1111   </t>
  </si>
  <si>
    <t>Vankúše zhutnené pod základy z kameniva hrubého drveného, frakcie 4-16 mm - pätky a obrubníky</t>
  </si>
  <si>
    <t xml:space="preserve">27531-3611   </t>
  </si>
  <si>
    <t>Betón základových pätiek, prostý tr.C 16/20 - pätky a obrubníky</t>
  </si>
  <si>
    <t xml:space="preserve">33817-1112   </t>
  </si>
  <si>
    <t>D+M PVC chráničky DN 200 so zabetónovaním pätky na volejbal , tenis</t>
  </si>
  <si>
    <t xml:space="preserve">33817-11121  </t>
  </si>
  <si>
    <t>D+M PVC chráničky DN 110 so zabetónovaním pätky na stĺpiky oplotenia</t>
  </si>
  <si>
    <t xml:space="preserve">33817-11122  </t>
  </si>
  <si>
    <t>D+M PVC chráničky DN 300 so zabetónovaním pätky na osvetlenie</t>
  </si>
  <si>
    <t>221</t>
  </si>
  <si>
    <t xml:space="preserve">91656-1111   </t>
  </si>
  <si>
    <t>Osadenie záhon. obrubníka betón. do lôžka z betónu tr. C 12/15 s bočnou oporou</t>
  </si>
  <si>
    <t>45.23.12</t>
  </si>
  <si>
    <t xml:space="preserve">59229-24500  </t>
  </si>
  <si>
    <t>Obrubník parkový 1000x20x5 cm</t>
  </si>
  <si>
    <t xml:space="preserve">27535-1217   </t>
  </si>
  <si>
    <t>Debnenie kotevných otvorov základových pätiek, zhotovenie</t>
  </si>
  <si>
    <t xml:space="preserve">27535-1218   </t>
  </si>
  <si>
    <t>Debnenie základových pätiek, odstránenie-tradičné</t>
  </si>
  <si>
    <t xml:space="preserve">2 - ZÁKLADY  spolu: </t>
  </si>
  <si>
    <t xml:space="preserve">33817-11120  </t>
  </si>
  <si>
    <t>Osadenie stĺpika oceľového plotového do výšky 2.00 m so zabetónovaním</t>
  </si>
  <si>
    <t xml:space="preserve">33817-1122   </t>
  </si>
  <si>
    <t>Osadenie stĺpika oceľového plotového do výšky 6.00 m so zabetónovaním</t>
  </si>
  <si>
    <t xml:space="preserve">14580-65000  </t>
  </si>
  <si>
    <t>Jakl.profily oceľové tenkostenné uzavreté obdĺžnikové pozinkované 40x30x2 mm</t>
  </si>
  <si>
    <t xml:space="preserve">33895-01130  </t>
  </si>
  <si>
    <t>Montáž jakl.profilu 40x30 na stĺpiky oplotenia privarením v rovine 3 rady</t>
  </si>
  <si>
    <t xml:space="preserve">76713-7512   </t>
  </si>
  <si>
    <t>D+M Mantinel PPUV stabilná doska biela 1000x2000 mm, hr.10 mm</t>
  </si>
  <si>
    <t>I</t>
  </si>
  <si>
    <t xml:space="preserve">76791-1120   </t>
  </si>
  <si>
    <t>D+M ochrannej siete PE, oko 45x45, zelená hr.3 mm,  do v. 5,0 m, +5%</t>
  </si>
  <si>
    <t xml:space="preserve">76791-2110   </t>
  </si>
  <si>
    <t>D+M napínacieho a spoj.materiálu ochr.siete + 10%</t>
  </si>
  <si>
    <t xml:space="preserve">76792-0220   </t>
  </si>
  <si>
    <t>Montáž  vrátok k oploteniu osadzovaných na stĺpiky oceľové, s plochou jednotlivo nad 2 do 4 m2</t>
  </si>
  <si>
    <t xml:space="preserve">30910-76800  </t>
  </si>
  <si>
    <t>Spojovací mater.na mantinelový systém</t>
  </si>
  <si>
    <t xml:space="preserve">34515-32500  </t>
  </si>
  <si>
    <t>Krytka plast.na jakl.profil 40x30</t>
  </si>
  <si>
    <t xml:space="preserve">40447-77000  </t>
  </si>
  <si>
    <t>Stlpiky Zn stĺpik, 60 mm</t>
  </si>
  <si>
    <t xml:space="preserve">40447-77006  </t>
  </si>
  <si>
    <t>Krytka plast. stĺpika, 60 mm</t>
  </si>
  <si>
    <t xml:space="preserve">55343-70300  </t>
  </si>
  <si>
    <t>Bránka jednokrídlová -  jokel 50x50 mm  š. do1500 mm x výšky do 2200 mm</t>
  </si>
  <si>
    <t>55455-1470570</t>
  </si>
  <si>
    <t>D+M madlo ochranné komaxit</t>
  </si>
  <si>
    <t xml:space="preserve">3 - ZVISLÉ A KOMPLETNÉ KONŠTRUKCIE  spolu: </t>
  </si>
  <si>
    <t>5 - KOMUNIKÁCIE</t>
  </si>
  <si>
    <t xml:space="preserve">56475-1115   </t>
  </si>
  <si>
    <t>Podklad alebo kryt z kameniva hrubého drveného veľ. 32-63 mm s rozprestretím a zhutn.hr.190 mm</t>
  </si>
  <si>
    <t xml:space="preserve">56480-1111   </t>
  </si>
  <si>
    <t>Podklad zo štrkodrviny 0-4 s rozprestrením a zhutnením, hr.po zhutnení 30 mm</t>
  </si>
  <si>
    <t xml:space="preserve">56480-11111  </t>
  </si>
  <si>
    <t>Podklad zo štrkodrviny 4-8 mm s rozprestrením a zhutnením, hr.po zhutnení 30 mm</t>
  </si>
  <si>
    <t xml:space="preserve">56481-1111   </t>
  </si>
  <si>
    <t>Podklad zo štrkodrviny 8-16 s rozprestrením a zhutnením, hr.po zhutnení 50 mm</t>
  </si>
  <si>
    <t xml:space="preserve">58341-34100  </t>
  </si>
  <si>
    <t>Kamenivo drvené drobné   0-4</t>
  </si>
  <si>
    <t>t</t>
  </si>
  <si>
    <t xml:space="preserve">58343-74400  </t>
  </si>
  <si>
    <t>Kamenivo drvené hrubé 32-63</t>
  </si>
  <si>
    <t xml:space="preserve">58343-81000  </t>
  </si>
  <si>
    <t>Kamenivo drvené hrubé   4- 8</t>
  </si>
  <si>
    <t xml:space="preserve">58343-87200  </t>
  </si>
  <si>
    <t>Kamenivo drvené hrubé   8-16</t>
  </si>
  <si>
    <t xml:space="preserve">5 - KOMUNIKÁCIE  spolu: </t>
  </si>
  <si>
    <t>921</t>
  </si>
  <si>
    <t xml:space="preserve">21001-0055   </t>
  </si>
  <si>
    <t>Montáž el-inšt rúrky (kov) tuhá závitová, voľne, alebo pod omietku D40mm (P36)</t>
  </si>
  <si>
    <t>M</t>
  </si>
  <si>
    <t>45.31.1*</t>
  </si>
  <si>
    <t xml:space="preserve">21010-0002   </t>
  </si>
  <si>
    <t>Ukončenie vodiča v rozvádzači, zapojenie 4-6 mm2</t>
  </si>
  <si>
    <t>kus</t>
  </si>
  <si>
    <t xml:space="preserve">21011-0431   </t>
  </si>
  <si>
    <t>Montáž vypínač 1P, 32A</t>
  </si>
  <si>
    <t xml:space="preserve">21012-0466   </t>
  </si>
  <si>
    <t>Montáž, istič modulový 3+N a</t>
  </si>
  <si>
    <t xml:space="preserve">21019-0051   </t>
  </si>
  <si>
    <t>Montáž rozvádzača, RO</t>
  </si>
  <si>
    <t xml:space="preserve">21020-2030   </t>
  </si>
  <si>
    <t>Montáž, svietidlo uličné, cestné, na výložník</t>
  </si>
  <si>
    <t xml:space="preserve">21022-0022   </t>
  </si>
  <si>
    <t>Montáž uzemňovacieho vedenia v zemi, FeZn drôt D8-10mm, spojenie svorkami</t>
  </si>
  <si>
    <t xml:space="preserve">21022-0301   </t>
  </si>
  <si>
    <t>Montáž bleskozvodnej svorky do 2 skrutiek (SS,SP1,SR 03)</t>
  </si>
  <si>
    <t xml:space="preserve">21081-0046   </t>
  </si>
  <si>
    <t>Montáž, kábel Cu 750V uložený pevne CYKY 3x2,5</t>
  </si>
  <si>
    <t xml:space="preserve">21081-0047   </t>
  </si>
  <si>
    <t>Montáž, kábel Cu 750V uložený pevne CYKY 5x6</t>
  </si>
  <si>
    <t>922</t>
  </si>
  <si>
    <t xml:space="preserve">22053-0931   </t>
  </si>
  <si>
    <t>Montáž stĺpa S-03</t>
  </si>
  <si>
    <t>45.31.41</t>
  </si>
  <si>
    <t>946</t>
  </si>
  <si>
    <t xml:space="preserve">46020-0283   </t>
  </si>
  <si>
    <t>Káblové ryhy šírky 50, hĺbky 100 [cm], zemina tr.3</t>
  </si>
  <si>
    <t>45.11.21</t>
  </si>
  <si>
    <t xml:space="preserve">46042-0022   </t>
  </si>
  <si>
    <t>Zriadenie káblového lôžka 65/10 cm, pieskom</t>
  </si>
  <si>
    <t>45.21.44</t>
  </si>
  <si>
    <t xml:space="preserve">46049-0012   </t>
  </si>
  <si>
    <t>Zakrytie káblov výstražnou fóliou PVC šírky 33cm</t>
  </si>
  <si>
    <t xml:space="preserve">46056-0283   </t>
  </si>
  <si>
    <t>Zásyp ryhy šírky 50, hĺbky 100 [cm], zemina tr.3</t>
  </si>
  <si>
    <t xml:space="preserve">46062-0013   </t>
  </si>
  <si>
    <t>Provizórna úprava terénu, zemina tr.3</t>
  </si>
  <si>
    <t>MAT</t>
  </si>
  <si>
    <t xml:space="preserve">283 230262   </t>
  </si>
  <si>
    <t>Výstražná PVC-P fólia hr.0,60mm,š.30cm bez potlače červená-silnoprúd káble</t>
  </si>
  <si>
    <t>25.21.30</t>
  </si>
  <si>
    <t xml:space="preserve">                    </t>
  </si>
  <si>
    <t xml:space="preserve">316 720E115  </t>
  </si>
  <si>
    <t>Stožiar osvetľovací kužeľový : STK 76/70/3, výška 7m, žiarovo zinkovaný</t>
  </si>
  <si>
    <t>28.11.22</t>
  </si>
  <si>
    <t xml:space="preserve">STK 76/70/3         </t>
  </si>
  <si>
    <t xml:space="preserve">341 203M110  </t>
  </si>
  <si>
    <t>Kábel Cu 750V : CYKY-J 3x2,5</t>
  </si>
  <si>
    <t>31.30.13</t>
  </si>
  <si>
    <t xml:space="preserve">CYKY 3x2,5          </t>
  </si>
  <si>
    <t xml:space="preserve">345 658I000  </t>
  </si>
  <si>
    <t>Chránička HD-PE kábelová ohybná 041925 : FXKVR 50, čierna</t>
  </si>
  <si>
    <t>31.20.27</t>
  </si>
  <si>
    <t xml:space="preserve">041925              </t>
  </si>
  <si>
    <t xml:space="preserve">348 1M000180 </t>
  </si>
  <si>
    <t>Metalhalogenidová  vysokotlaká výbojka 400  W</t>
  </si>
  <si>
    <t>31.50.25</t>
  </si>
  <si>
    <t xml:space="preserve">FPLD135258LEDBI     </t>
  </si>
  <si>
    <t xml:space="preserve">348 1M00024* </t>
  </si>
  <si>
    <t>Výbojkové svietidlo 400  W, IP 65</t>
  </si>
  <si>
    <t xml:space="preserve">FPLD135321LEDBI     </t>
  </si>
  <si>
    <t xml:space="preserve">354 9000A01  </t>
  </si>
  <si>
    <t>Drôt uzemňovací FeZn D10</t>
  </si>
  <si>
    <t>31.20.10</t>
  </si>
  <si>
    <t xml:space="preserve">t195010             </t>
  </si>
  <si>
    <t xml:space="preserve">354 9040A17  </t>
  </si>
  <si>
    <t>Svorka  pre vodič 2xD10</t>
  </si>
  <si>
    <t xml:space="preserve">f612114             </t>
  </si>
  <si>
    <t xml:space="preserve">357 003C187  </t>
  </si>
  <si>
    <t>Rozvodnica plastová pilierová</t>
  </si>
  <si>
    <t>31.20.31</t>
  </si>
  <si>
    <t xml:space="preserve">PRA25624            </t>
  </si>
  <si>
    <t xml:space="preserve">358 0802P040 </t>
  </si>
  <si>
    <t>Vypínač 20 A / 3p, IP 64</t>
  </si>
  <si>
    <t>31.20.25</t>
  </si>
  <si>
    <t xml:space="preserve">0100604             </t>
  </si>
  <si>
    <t xml:space="preserve">358 0803P11  </t>
  </si>
  <si>
    <t>Vypínač  32A/3p, 400 V / 50 Hz</t>
  </si>
  <si>
    <t xml:space="preserve">0123020             </t>
  </si>
  <si>
    <t xml:space="preserve">358 5308C29  </t>
  </si>
  <si>
    <t>Istič 3-pólový  16/3/C</t>
  </si>
  <si>
    <t>31.20.23</t>
  </si>
  <si>
    <t xml:space="preserve">A9F94316            </t>
  </si>
  <si>
    <t xml:space="preserve">583 311110   </t>
  </si>
  <si>
    <t>Piesok pre lôžko a obsyp potrubia 0-4</t>
  </si>
  <si>
    <t>14.21.12</t>
  </si>
  <si>
    <t xml:space="preserve">920 AN53730  </t>
  </si>
  <si>
    <t>Výložník na uchytenie svietidla</t>
  </si>
  <si>
    <t xml:space="preserve">V1G15/76-Z          </t>
  </si>
  <si>
    <t xml:space="preserve">PRÁCE A DODÁVKY HSV  spolu: </t>
  </si>
  <si>
    <t>PRÁCE A DODÁVKY PSV</t>
  </si>
  <si>
    <t xml:space="preserve">18050-2212   </t>
  </si>
  <si>
    <t>Zapieskovanie umelej trávy kremičitým pieskom</t>
  </si>
  <si>
    <t>231</t>
  </si>
  <si>
    <t xml:space="preserve">18050-22122  </t>
  </si>
  <si>
    <t>zagranulovanie umelého trávnika gumeným granulátom</t>
  </si>
  <si>
    <t xml:space="preserve">58911-6112   </t>
  </si>
  <si>
    <t>Kryt plôch pre telovýchovu - montáž umelej trávy</t>
  </si>
  <si>
    <t xml:space="preserve">58911-6113   </t>
  </si>
  <si>
    <t>Čiarovanie plochy vrezávaním</t>
  </si>
  <si>
    <t xml:space="preserve">00572-11300  </t>
  </si>
  <si>
    <t>Umelá tráva zelená,40mm , monofilament , hustota min. + 10% odrezky</t>
  </si>
  <si>
    <t xml:space="preserve">24747-33000  </t>
  </si>
  <si>
    <t>Lepidlo PU mrazuvzdorné</t>
  </si>
  <si>
    <t xml:space="preserve">28322-41010  </t>
  </si>
  <si>
    <t>Podlepovacia  páska</t>
  </si>
  <si>
    <t xml:space="preserve">58151-30000  </t>
  </si>
  <si>
    <t>Piesok sklársky praný sušený</t>
  </si>
  <si>
    <t xml:space="preserve">277 950870   </t>
  </si>
  <si>
    <t>Recyklovaný granulát 1-4 mm do umelej trávy</t>
  </si>
  <si>
    <t xml:space="preserve">PRÁCE A DODÁVKY PSV  spolu: </t>
  </si>
  <si>
    <t>OSTATNÉ</t>
  </si>
  <si>
    <t xml:space="preserve">95994-7111   </t>
  </si>
  <si>
    <t>Montáž futbalovej bránky a vypletenie siete</t>
  </si>
  <si>
    <t xml:space="preserve">76799-5102   </t>
  </si>
  <si>
    <t>Montáž + Dodávka - multifunkčné stĺpiky volejbal,tenis DN 102, Zn + príslušenstvo</t>
  </si>
  <si>
    <t xml:space="preserve">23240-00100  </t>
  </si>
  <si>
    <t>Sieť na bránku 4x2  STANDART oko - 45/3 mm, zelená</t>
  </si>
  <si>
    <t xml:space="preserve">55343-71300  </t>
  </si>
  <si>
    <t>Bránka 4x2 m Al, oblúky Fe,Zn, kotvenie do pevnej podlahy</t>
  </si>
  <si>
    <t xml:space="preserve">OSTATNÉ  spolu: </t>
  </si>
  <si>
    <t>Za rozpočet celkom</t>
  </si>
  <si>
    <t>mesto Dunajska Streda</t>
  </si>
  <si>
    <t>Odberateľ: mesto Dunajska Streda</t>
  </si>
  <si>
    <t xml:space="preserve">3 - ZVISLÉ A KOMPLETNÉ KONŠTRUKCIE    mantinelový systém </t>
  </si>
  <si>
    <t xml:space="preserve">PRÁCE A DODÁVKY M    spolu : </t>
  </si>
  <si>
    <t xml:space="preserve">PRÁCE A DODÁVKY M    osvetlenie s prípojkou </t>
  </si>
  <si>
    <t xml:space="preserve">9-PRÁCE A DODÁVKY M    osvetlenie s prípojkou </t>
  </si>
  <si>
    <t xml:space="preserve">767 - Umelá tráva </t>
  </si>
  <si>
    <t xml:space="preserve">767 - Umelá tráva   spolu: </t>
  </si>
  <si>
    <t>OSTATNÉ  športové príslušenstvo</t>
  </si>
  <si>
    <t xml:space="preserve">3 - ZVISLÉ A KOMPLETNÉ KONŠTRUKCIE mantinelový systém </t>
  </si>
  <si>
    <t xml:space="preserve">OSTATNÉ športové príslušenstvo </t>
  </si>
  <si>
    <t>JKSO : 30.08.2018</t>
  </si>
  <si>
    <t xml:space="preserve">Prehľad rozpočtových nákladov v EUR 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</si>
</sst>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90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" fontId="6" fillId="0" borderId="0" xfId="0" applyNumberFormat="1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14" fontId="4" fillId="0" borderId="19" xfId="70" applyNumberFormat="1" applyFont="1" applyBorder="1" applyAlignment="1">
      <alignment horizontal="left" vertic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37">
      <selection activeCell="K4" sqref="K4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96" t="s">
        <v>2</v>
      </c>
      <c r="AA1" s="96" t="s">
        <v>3</v>
      </c>
      <c r="AB1" s="96" t="s">
        <v>4</v>
      </c>
      <c r="AC1" s="96" t="s">
        <v>5</v>
      </c>
      <c r="AD1" s="96" t="s">
        <v>6</v>
      </c>
    </row>
    <row r="2" spans="2:30" ht="18" customHeight="1" thickTop="1">
      <c r="B2" s="11" t="s">
        <v>106</v>
      </c>
      <c r="C2" s="12"/>
      <c r="D2" s="12"/>
      <c r="E2" s="12"/>
      <c r="F2" s="12"/>
      <c r="G2" s="13" t="s">
        <v>7</v>
      </c>
      <c r="H2" s="12"/>
      <c r="I2" s="12"/>
      <c r="J2" s="13" t="s">
        <v>8</v>
      </c>
      <c r="K2" s="12"/>
      <c r="L2" s="12"/>
      <c r="M2" s="14"/>
      <c r="Z2" s="96" t="s">
        <v>9</v>
      </c>
      <c r="AA2" s="98" t="s">
        <v>10</v>
      </c>
      <c r="AB2" s="98" t="s">
        <v>11</v>
      </c>
      <c r="AC2" s="98"/>
      <c r="AD2" s="97"/>
    </row>
    <row r="3" spans="2:30" ht="18" customHeight="1">
      <c r="B3" s="15" t="s">
        <v>0</v>
      </c>
      <c r="C3" s="16"/>
      <c r="D3" s="16"/>
      <c r="E3" s="16"/>
      <c r="F3" s="16"/>
      <c r="G3" s="17" t="s">
        <v>107</v>
      </c>
      <c r="H3" s="16"/>
      <c r="I3" s="16"/>
      <c r="J3" s="17" t="s">
        <v>12</v>
      </c>
      <c r="K3" s="16" t="s">
        <v>108</v>
      </c>
      <c r="L3" s="16"/>
      <c r="M3" s="18"/>
      <c r="Z3" s="96" t="s">
        <v>13</v>
      </c>
      <c r="AA3" s="98" t="s">
        <v>14</v>
      </c>
      <c r="AB3" s="98" t="s">
        <v>11</v>
      </c>
      <c r="AC3" s="98" t="s">
        <v>15</v>
      </c>
      <c r="AD3" s="97" t="s">
        <v>16</v>
      </c>
    </row>
    <row r="4" spans="2:30" ht="18" customHeight="1" thickBot="1">
      <c r="B4" s="19" t="s">
        <v>0</v>
      </c>
      <c r="C4" s="20"/>
      <c r="D4" s="20"/>
      <c r="E4" s="20"/>
      <c r="F4" s="20"/>
      <c r="G4" s="21"/>
      <c r="H4" s="20"/>
      <c r="I4" s="20"/>
      <c r="J4" s="21" t="s">
        <v>17</v>
      </c>
      <c r="K4" s="129">
        <v>43342</v>
      </c>
      <c r="L4" s="20" t="s">
        <v>18</v>
      </c>
      <c r="M4" s="22"/>
      <c r="Z4" s="96" t="s">
        <v>19</v>
      </c>
      <c r="AA4" s="98" t="s">
        <v>20</v>
      </c>
      <c r="AB4" s="98" t="s">
        <v>11</v>
      </c>
      <c r="AC4" s="98"/>
      <c r="AD4" s="97"/>
    </row>
    <row r="5" spans="2:30" ht="18" customHeight="1" thickTop="1">
      <c r="B5" s="11" t="s">
        <v>21</v>
      </c>
      <c r="C5" s="12"/>
      <c r="D5" s="12" t="s">
        <v>403</v>
      </c>
      <c r="E5" s="12"/>
      <c r="F5" s="12"/>
      <c r="G5" s="68" t="s">
        <v>109</v>
      </c>
      <c r="H5" s="12"/>
      <c r="I5" s="12"/>
      <c r="J5" s="12" t="s">
        <v>22</v>
      </c>
      <c r="K5" s="12"/>
      <c r="L5" s="12" t="s">
        <v>23</v>
      </c>
      <c r="M5" s="14"/>
      <c r="Z5" s="96" t="s">
        <v>24</v>
      </c>
      <c r="AA5" s="98" t="s">
        <v>14</v>
      </c>
      <c r="AB5" s="98" t="s">
        <v>11</v>
      </c>
      <c r="AC5" s="98" t="s">
        <v>15</v>
      </c>
      <c r="AD5" s="97" t="s">
        <v>16</v>
      </c>
    </row>
    <row r="6" spans="2:13" ht="18" customHeight="1">
      <c r="B6" s="15" t="s">
        <v>25</v>
      </c>
      <c r="C6" s="16"/>
      <c r="D6" s="16"/>
      <c r="E6" s="16"/>
      <c r="F6" s="16"/>
      <c r="G6" s="69" t="s">
        <v>109</v>
      </c>
      <c r="H6" s="16"/>
      <c r="I6" s="16"/>
      <c r="J6" s="16" t="s">
        <v>22</v>
      </c>
      <c r="K6" s="16"/>
      <c r="L6" s="16" t="s">
        <v>23</v>
      </c>
      <c r="M6" s="18"/>
    </row>
    <row r="7" spans="2:13" ht="18" customHeight="1" thickBot="1">
      <c r="B7" s="19" t="s">
        <v>26</v>
      </c>
      <c r="C7" s="20"/>
      <c r="D7" s="20" t="s">
        <v>110</v>
      </c>
      <c r="E7" s="20"/>
      <c r="F7" s="20"/>
      <c r="G7" s="70" t="s">
        <v>111</v>
      </c>
      <c r="H7" s="20" t="s">
        <v>112</v>
      </c>
      <c r="I7" s="20"/>
      <c r="J7" s="20" t="s">
        <v>22</v>
      </c>
      <c r="K7" s="20">
        <v>43905374</v>
      </c>
      <c r="L7" s="20" t="s">
        <v>23</v>
      </c>
      <c r="M7" s="22">
        <v>2022514879</v>
      </c>
    </row>
    <row r="8" spans="2:13" ht="18" customHeight="1" thickTop="1">
      <c r="B8" s="71"/>
      <c r="C8" s="75"/>
      <c r="D8" s="76"/>
      <c r="E8" s="78"/>
      <c r="F8" s="82">
        <f>IF(B8&lt;&gt;0,ROUND($M$26/B8,0),0)</f>
        <v>0</v>
      </c>
      <c r="G8" s="68"/>
      <c r="H8" s="75"/>
      <c r="I8" s="82">
        <f>IF(G8&lt;&gt;0,ROUND($M$26/G8,0),0)</f>
        <v>0</v>
      </c>
      <c r="J8" s="13"/>
      <c r="K8" s="75"/>
      <c r="L8" s="78"/>
      <c r="M8" s="84">
        <f>IF(J8&lt;&gt;0,ROUND($M$26/J8,0),0)</f>
        <v>0</v>
      </c>
    </row>
    <row r="9" spans="2:13" ht="18" customHeight="1" thickBot="1">
      <c r="B9" s="72"/>
      <c r="C9" s="73"/>
      <c r="D9" s="77"/>
      <c r="E9" s="79"/>
      <c r="F9" s="83">
        <f>IF(B9&lt;&gt;0,ROUND($M$26/B9,0),0)</f>
        <v>0</v>
      </c>
      <c r="G9" s="74"/>
      <c r="H9" s="73"/>
      <c r="I9" s="83">
        <f>IF(G9&lt;&gt;0,ROUND($M$26/G9,0),0)</f>
        <v>0</v>
      </c>
      <c r="J9" s="74"/>
      <c r="K9" s="73"/>
      <c r="L9" s="79"/>
      <c r="M9" s="85">
        <f>IF(J9&lt;&gt;0,ROUND($M$26/J9,0),0)</f>
        <v>0</v>
      </c>
    </row>
    <row r="10" spans="2:13" ht="18" customHeight="1" thickTop="1">
      <c r="B10" s="63" t="s">
        <v>27</v>
      </c>
      <c r="C10" s="24" t="s">
        <v>28</v>
      </c>
      <c r="D10" s="25" t="s">
        <v>29</v>
      </c>
      <c r="E10" s="25" t="s">
        <v>30</v>
      </c>
      <c r="F10" s="26" t="s">
        <v>31</v>
      </c>
      <c r="G10" s="63" t="s">
        <v>32</v>
      </c>
      <c r="H10" s="27" t="s">
        <v>33</v>
      </c>
      <c r="I10" s="28"/>
      <c r="J10" s="63" t="s">
        <v>34</v>
      </c>
      <c r="K10" s="27" t="s">
        <v>35</v>
      </c>
      <c r="L10" s="29"/>
      <c r="M10" s="28"/>
    </row>
    <row r="11" spans="2:13" ht="18" customHeight="1">
      <c r="B11" s="30">
        <v>1</v>
      </c>
      <c r="C11" s="31" t="s">
        <v>36</v>
      </c>
      <c r="D11" s="112">
        <f>Prehlad!H124</f>
        <v>0</v>
      </c>
      <c r="E11" s="112">
        <f>Prehlad!I124</f>
        <v>0</v>
      </c>
      <c r="F11" s="113">
        <f>D11+E11</f>
        <v>0</v>
      </c>
      <c r="G11" s="30">
        <v>6</v>
      </c>
      <c r="H11" s="31" t="s">
        <v>113</v>
      </c>
      <c r="I11" s="113">
        <v>0</v>
      </c>
      <c r="J11" s="30">
        <v>11</v>
      </c>
      <c r="K11" s="32" t="s">
        <v>116</v>
      </c>
      <c r="L11" s="33">
        <v>0</v>
      </c>
      <c r="M11" s="113">
        <v>0</v>
      </c>
    </row>
    <row r="12" spans="2:13" ht="18" customHeight="1">
      <c r="B12" s="34">
        <v>2</v>
      </c>
      <c r="C12" s="35" t="s">
        <v>37</v>
      </c>
      <c r="D12" s="114">
        <f>Prehlad!H139</f>
        <v>0</v>
      </c>
      <c r="E12" s="114">
        <f>Prehlad!I139</f>
        <v>0</v>
      </c>
      <c r="F12" s="113">
        <f>D12+E12</f>
        <v>0</v>
      </c>
      <c r="G12" s="34">
        <v>7</v>
      </c>
      <c r="H12" s="35" t="s">
        <v>114</v>
      </c>
      <c r="I12" s="115">
        <v>0</v>
      </c>
      <c r="J12" s="34">
        <v>12</v>
      </c>
      <c r="K12" s="36" t="s">
        <v>117</v>
      </c>
      <c r="L12" s="37">
        <v>0</v>
      </c>
      <c r="M12" s="115">
        <v>0</v>
      </c>
    </row>
    <row r="13" spans="2:13" ht="18" customHeight="1">
      <c r="B13" s="34">
        <v>3</v>
      </c>
      <c r="C13" s="35" t="s">
        <v>38</v>
      </c>
      <c r="D13" s="114"/>
      <c r="E13" s="114"/>
      <c r="F13" s="113">
        <f>D13+E13</f>
        <v>0</v>
      </c>
      <c r="G13" s="34">
        <v>8</v>
      </c>
      <c r="H13" s="35" t="s">
        <v>115</v>
      </c>
      <c r="I13" s="115">
        <v>0</v>
      </c>
      <c r="J13" s="34">
        <v>13</v>
      </c>
      <c r="K13" s="36" t="s">
        <v>118</v>
      </c>
      <c r="L13" s="37">
        <v>0</v>
      </c>
      <c r="M13" s="115">
        <v>0</v>
      </c>
    </row>
    <row r="14" spans="2:13" ht="18" customHeight="1" thickBot="1">
      <c r="B14" s="34">
        <v>4</v>
      </c>
      <c r="C14" s="35" t="s">
        <v>39</v>
      </c>
      <c r="D14" s="114"/>
      <c r="E14" s="114"/>
      <c r="F14" s="116">
        <f>D14+E14</f>
        <v>0</v>
      </c>
      <c r="G14" s="34">
        <v>9</v>
      </c>
      <c r="H14" s="35" t="s">
        <v>0</v>
      </c>
      <c r="I14" s="115">
        <v>0</v>
      </c>
      <c r="J14" s="34">
        <v>14</v>
      </c>
      <c r="K14" s="36" t="s">
        <v>0</v>
      </c>
      <c r="L14" s="37">
        <v>0</v>
      </c>
      <c r="M14" s="115">
        <v>0</v>
      </c>
    </row>
    <row r="15" spans="2:13" ht="18" customHeight="1" thickBot="1">
      <c r="B15" s="38">
        <v>5</v>
      </c>
      <c r="C15" s="39" t="s">
        <v>40</v>
      </c>
      <c r="D15" s="117">
        <f>SUM(D11:D14)</f>
        <v>0</v>
      </c>
      <c r="E15" s="118">
        <f>SUM(E11:E14)</f>
        <v>0</v>
      </c>
      <c r="F15" s="119">
        <f>SUM(F11:F14)</f>
        <v>0</v>
      </c>
      <c r="G15" s="40">
        <v>10</v>
      </c>
      <c r="H15" s="41" t="s">
        <v>41</v>
      </c>
      <c r="I15" s="119">
        <f>SUM(I11:I14)</f>
        <v>0</v>
      </c>
      <c r="J15" s="38">
        <v>15</v>
      </c>
      <c r="K15" s="42"/>
      <c r="L15" s="43" t="s">
        <v>42</v>
      </c>
      <c r="M15" s="119">
        <f>SUM(M11:M14)</f>
        <v>0</v>
      </c>
    </row>
    <row r="16" spans="2:13" ht="18" customHeight="1" thickTop="1">
      <c r="B16" s="44" t="s">
        <v>43</v>
      </c>
      <c r="C16" s="45"/>
      <c r="D16" s="45"/>
      <c r="E16" s="45"/>
      <c r="F16" s="46"/>
      <c r="G16" s="44" t="s">
        <v>44</v>
      </c>
      <c r="H16" s="45"/>
      <c r="I16" s="47"/>
      <c r="J16" s="63" t="s">
        <v>45</v>
      </c>
      <c r="K16" s="27" t="s">
        <v>46</v>
      </c>
      <c r="L16" s="29"/>
      <c r="M16" s="64"/>
    </row>
    <row r="17" spans="2:13" ht="18" customHeight="1">
      <c r="B17" s="48"/>
      <c r="C17" s="49" t="s">
        <v>47</v>
      </c>
      <c r="D17" s="49"/>
      <c r="E17" s="49" t="s">
        <v>48</v>
      </c>
      <c r="F17" s="50"/>
      <c r="G17" s="48"/>
      <c r="H17" s="51"/>
      <c r="I17" s="52"/>
      <c r="J17" s="34">
        <v>16</v>
      </c>
      <c r="K17" s="36" t="s">
        <v>49</v>
      </c>
      <c r="L17" s="53"/>
      <c r="M17" s="115">
        <f>Rekapitulacia!B23</f>
        <v>0</v>
      </c>
    </row>
    <row r="18" spans="2:13" ht="18" customHeight="1">
      <c r="B18" s="54"/>
      <c r="C18" s="51" t="s">
        <v>50</v>
      </c>
      <c r="D18" s="51"/>
      <c r="E18" s="51"/>
      <c r="F18" s="55"/>
      <c r="G18" s="54"/>
      <c r="H18" s="51" t="s">
        <v>47</v>
      </c>
      <c r="I18" s="52"/>
      <c r="J18" s="34">
        <v>17</v>
      </c>
      <c r="K18" s="36" t="s">
        <v>119</v>
      </c>
      <c r="L18" s="53"/>
      <c r="M18" s="115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120</v>
      </c>
      <c r="L19" s="53"/>
      <c r="M19" s="115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48</v>
      </c>
      <c r="I20" s="52"/>
      <c r="J20" s="34">
        <v>19</v>
      </c>
      <c r="K20" s="36" t="s">
        <v>0</v>
      </c>
      <c r="L20" s="53"/>
      <c r="M20" s="115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50</v>
      </c>
      <c r="I21" s="52"/>
      <c r="J21" s="38">
        <v>20</v>
      </c>
      <c r="K21" s="42"/>
      <c r="L21" s="43" t="s">
        <v>51</v>
      </c>
      <c r="M21" s="119">
        <f>SUM(M17:M20)</f>
        <v>0</v>
      </c>
    </row>
    <row r="22" spans="2:13" ht="18" customHeight="1" thickTop="1">
      <c r="B22" s="44" t="s">
        <v>52</v>
      </c>
      <c r="C22" s="45"/>
      <c r="D22" s="45"/>
      <c r="E22" s="45"/>
      <c r="F22" s="46"/>
      <c r="G22" s="48"/>
      <c r="H22" s="51"/>
      <c r="I22" s="52"/>
      <c r="J22" s="63" t="s">
        <v>53</v>
      </c>
      <c r="K22" s="27" t="s">
        <v>54</v>
      </c>
      <c r="L22" s="29"/>
      <c r="M22" s="64"/>
    </row>
    <row r="23" spans="2:13" ht="18" customHeight="1">
      <c r="B23" s="48"/>
      <c r="C23" s="49" t="s">
        <v>47</v>
      </c>
      <c r="D23" s="49"/>
      <c r="E23" s="49" t="s">
        <v>48</v>
      </c>
      <c r="F23" s="50"/>
      <c r="G23" s="48"/>
      <c r="H23" s="51"/>
      <c r="I23" s="52"/>
      <c r="J23" s="30">
        <v>21</v>
      </c>
      <c r="K23" s="32"/>
      <c r="L23" s="57" t="s">
        <v>55</v>
      </c>
      <c r="M23" s="113">
        <f>ROUND(F15,2)+I15+M15+M21</f>
        <v>0</v>
      </c>
    </row>
    <row r="24" spans="2:13" ht="18" customHeight="1">
      <c r="B24" s="54"/>
      <c r="C24" s="51" t="s">
        <v>50</v>
      </c>
      <c r="D24" s="51"/>
      <c r="E24" s="51"/>
      <c r="F24" s="55"/>
      <c r="G24" s="48"/>
      <c r="H24" s="51"/>
      <c r="I24" s="52"/>
      <c r="J24" s="34">
        <v>22</v>
      </c>
      <c r="K24" s="36" t="s">
        <v>121</v>
      </c>
      <c r="L24" s="120">
        <f>M23-L25</f>
        <v>0</v>
      </c>
      <c r="M24" s="115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122</v>
      </c>
      <c r="L25" s="120">
        <f>SUMIF(Prehlad!O11:O9999,0,Prehlad!J11:J9999)</f>
        <v>0</v>
      </c>
      <c r="M25" s="115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56</v>
      </c>
      <c r="M26" s="119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57</v>
      </c>
      <c r="K27" s="66" t="s">
        <v>123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404</v>
      </c>
      <c r="C1" s="1"/>
      <c r="E1" s="9" t="s">
        <v>101</v>
      </c>
      <c r="F1" s="1"/>
      <c r="G1" s="1"/>
      <c r="Z1" s="96" t="s">
        <v>2</v>
      </c>
      <c r="AA1" s="96" t="s">
        <v>3</v>
      </c>
      <c r="AB1" s="96" t="s">
        <v>4</v>
      </c>
      <c r="AC1" s="96" t="s">
        <v>5</v>
      </c>
      <c r="AD1" s="96" t="s">
        <v>6</v>
      </c>
    </row>
    <row r="2" spans="1:30" ht="12.75">
      <c r="A2" s="9" t="s">
        <v>102</v>
      </c>
      <c r="C2" s="1"/>
      <c r="E2" s="9" t="s">
        <v>103</v>
      </c>
      <c r="F2" s="1"/>
      <c r="G2" s="1"/>
      <c r="Z2" s="96" t="s">
        <v>9</v>
      </c>
      <c r="AA2" s="98" t="s">
        <v>58</v>
      </c>
      <c r="AB2" s="98" t="s">
        <v>11</v>
      </c>
      <c r="AC2" s="98"/>
      <c r="AD2" s="97"/>
    </row>
    <row r="3" spans="1:30" ht="12.75">
      <c r="A3" s="9" t="s">
        <v>59</v>
      </c>
      <c r="C3" s="1"/>
      <c r="E3" s="128">
        <v>43342</v>
      </c>
      <c r="F3" s="1"/>
      <c r="G3" s="1"/>
      <c r="Z3" s="96" t="s">
        <v>13</v>
      </c>
      <c r="AA3" s="98" t="s">
        <v>60</v>
      </c>
      <c r="AB3" s="98" t="s">
        <v>11</v>
      </c>
      <c r="AC3" s="98" t="s">
        <v>15</v>
      </c>
      <c r="AD3" s="97" t="s">
        <v>16</v>
      </c>
    </row>
    <row r="4" spans="2:30" ht="12.75">
      <c r="B4" s="1"/>
      <c r="C4" s="1"/>
      <c r="D4" s="1"/>
      <c r="E4" s="1"/>
      <c r="F4" s="1"/>
      <c r="G4" s="1"/>
      <c r="Z4" s="96" t="s">
        <v>19</v>
      </c>
      <c r="AA4" s="98" t="s">
        <v>61</v>
      </c>
      <c r="AB4" s="98" t="s">
        <v>11</v>
      </c>
      <c r="AC4" s="98"/>
      <c r="AD4" s="97"/>
    </row>
    <row r="5" spans="1:30" ht="12.75">
      <c r="A5" s="9" t="s">
        <v>104</v>
      </c>
      <c r="B5" s="1"/>
      <c r="C5" s="1"/>
      <c r="D5" s="1"/>
      <c r="E5" s="1"/>
      <c r="F5" s="1"/>
      <c r="G5" s="1"/>
      <c r="Z5" s="96" t="s">
        <v>24</v>
      </c>
      <c r="AA5" s="98" t="s">
        <v>60</v>
      </c>
      <c r="AB5" s="98" t="s">
        <v>11</v>
      </c>
      <c r="AC5" s="98" t="s">
        <v>15</v>
      </c>
      <c r="AD5" s="97" t="s">
        <v>16</v>
      </c>
    </row>
    <row r="6" spans="1:7" ht="12.75">
      <c r="A6" s="9"/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99" t="s">
        <v>62</v>
      </c>
      <c r="B9" s="99" t="s">
        <v>29</v>
      </c>
      <c r="C9" s="99" t="s">
        <v>63</v>
      </c>
      <c r="D9" s="99" t="s">
        <v>64</v>
      </c>
      <c r="E9" s="110" t="s">
        <v>65</v>
      </c>
      <c r="F9" s="110" t="s">
        <v>66</v>
      </c>
      <c r="G9" s="1"/>
    </row>
    <row r="10" spans="1:7" ht="12.75">
      <c r="A10" s="105"/>
      <c r="B10" s="105"/>
      <c r="C10" s="105" t="s">
        <v>67</v>
      </c>
      <c r="D10" s="105"/>
      <c r="E10" s="105" t="s">
        <v>64</v>
      </c>
      <c r="F10" s="105" t="s">
        <v>64</v>
      </c>
      <c r="G10" s="81" t="s">
        <v>68</v>
      </c>
    </row>
    <row r="12" spans="1:7" ht="12.75">
      <c r="A12" s="1" t="s">
        <v>125</v>
      </c>
      <c r="B12" s="6">
        <f>Prehlad!H33</f>
        <v>0</v>
      </c>
      <c r="C12" s="6">
        <f>Prehlad!I33</f>
        <v>0</v>
      </c>
      <c r="D12" s="6">
        <f>Prehlad!J33</f>
        <v>0</v>
      </c>
      <c r="E12" s="7">
        <f>Prehlad!L33</f>
        <v>0</v>
      </c>
      <c r="F12" s="5">
        <f>Prehlad!N33</f>
        <v>0</v>
      </c>
      <c r="G12" s="5">
        <f>Prehlad!W33</f>
        <v>0</v>
      </c>
    </row>
    <row r="13" spans="1:7" ht="12.75">
      <c r="A13" s="1" t="s">
        <v>171</v>
      </c>
      <c r="B13" s="6">
        <f>Prehlad!H61</f>
        <v>0</v>
      </c>
      <c r="C13" s="6">
        <f>Prehlad!I61</f>
        <v>0</v>
      </c>
      <c r="D13" s="6">
        <f>Prehlad!J61</f>
        <v>0</v>
      </c>
      <c r="E13" s="7">
        <f>Prehlad!L61</f>
        <v>11.40696</v>
      </c>
      <c r="F13" s="5">
        <f>Prehlad!N61</f>
        <v>0</v>
      </c>
      <c r="G13" s="5">
        <f>Prehlad!W61</f>
        <v>15.012</v>
      </c>
    </row>
    <row r="14" spans="1:7" ht="12.75">
      <c r="A14" s="1" t="s">
        <v>412</v>
      </c>
      <c r="B14" s="6">
        <f>Prehlad!H78</f>
        <v>0</v>
      </c>
      <c r="C14" s="6">
        <f>Prehlad!I78</f>
        <v>0</v>
      </c>
      <c r="D14" s="6">
        <f>Prehlad!J78</f>
        <v>0</v>
      </c>
      <c r="E14" s="7">
        <f>Prehlad!L78</f>
        <v>0</v>
      </c>
      <c r="F14" s="5">
        <f>Prehlad!N78</f>
        <v>0</v>
      </c>
      <c r="G14" s="5">
        <f>Prehlad!W78</f>
        <v>0</v>
      </c>
    </row>
    <row r="15" spans="1:7" ht="12.75">
      <c r="A15" s="1" t="s">
        <v>258</v>
      </c>
      <c r="B15" s="6">
        <f>Prehlad!H89</f>
        <v>0</v>
      </c>
      <c r="C15" s="6">
        <f>Prehlad!I89</f>
        <v>0</v>
      </c>
      <c r="D15" s="6">
        <f>Prehlad!J89</f>
        <v>0</v>
      </c>
      <c r="E15" s="7">
        <f>Prehlad!L89</f>
        <v>0</v>
      </c>
      <c r="F15" s="5">
        <f>Prehlad!N89</f>
        <v>0</v>
      </c>
      <c r="G15" s="5">
        <f>Prehlad!W89</f>
        <v>0</v>
      </c>
    </row>
    <row r="16" spans="1:7" ht="12.75">
      <c r="A16" s="1" t="s">
        <v>407</v>
      </c>
      <c r="B16" s="6">
        <f>Prehlad!H122</f>
        <v>0</v>
      </c>
      <c r="C16" s="6">
        <f>Prehlad!I122</f>
        <v>0</v>
      </c>
      <c r="D16" s="6">
        <f>Prehlad!J122</f>
        <v>0</v>
      </c>
      <c r="E16" s="7">
        <f>Prehlad!L122</f>
        <v>13.32568</v>
      </c>
      <c r="F16" s="5">
        <f>Prehlad!N122</f>
        <v>0</v>
      </c>
      <c r="G16" s="5">
        <f>Prehlad!W122</f>
        <v>223.23799999999997</v>
      </c>
    </row>
    <row r="17" spans="1:7" ht="12.75">
      <c r="A17" s="1" t="s">
        <v>370</v>
      </c>
      <c r="B17" s="6">
        <f>Prehlad!H124</f>
        <v>0</v>
      </c>
      <c r="C17" s="6">
        <f>Prehlad!I124</f>
        <v>0</v>
      </c>
      <c r="D17" s="6">
        <f>Prehlad!J124</f>
        <v>0</v>
      </c>
      <c r="E17" s="7">
        <f>Prehlad!L124</f>
        <v>24.73264</v>
      </c>
      <c r="F17" s="5">
        <f>Prehlad!N124</f>
        <v>0</v>
      </c>
      <c r="G17" s="5">
        <f>Prehlad!W124</f>
        <v>238.24999999999997</v>
      </c>
    </row>
    <row r="19" spans="1:7" ht="12.75">
      <c r="A19" s="1" t="s">
        <v>409</v>
      </c>
      <c r="B19" s="6">
        <f>Prehlad!H137</f>
        <v>0</v>
      </c>
      <c r="C19" s="6">
        <f>Prehlad!I137</f>
        <v>0</v>
      </c>
      <c r="D19" s="6">
        <f>Prehlad!J137</f>
        <v>0</v>
      </c>
      <c r="E19" s="7">
        <f>Prehlad!L137</f>
        <v>6</v>
      </c>
      <c r="F19" s="5">
        <f>Prehlad!N137</f>
        <v>0</v>
      </c>
      <c r="G19" s="5">
        <f>Prehlad!W137</f>
        <v>118.678</v>
      </c>
    </row>
    <row r="20" spans="1:7" ht="12.75">
      <c r="A20" s="1" t="s">
        <v>391</v>
      </c>
      <c r="B20" s="6">
        <f>Prehlad!H139</f>
        <v>0</v>
      </c>
      <c r="C20" s="6">
        <f>Prehlad!I139</f>
        <v>0</v>
      </c>
      <c r="D20" s="6">
        <f>Prehlad!J139</f>
        <v>0</v>
      </c>
      <c r="E20" s="7">
        <f>Prehlad!L139</f>
        <v>6</v>
      </c>
      <c r="F20" s="5">
        <f>Prehlad!N139</f>
        <v>0</v>
      </c>
      <c r="G20" s="5">
        <f>Prehlad!W139</f>
        <v>118.678</v>
      </c>
    </row>
    <row r="22" spans="1:7" ht="12.75">
      <c r="A22" s="1" t="s">
        <v>413</v>
      </c>
      <c r="B22" s="6">
        <f>Prehlad!H147</f>
        <v>0</v>
      </c>
      <c r="C22" s="6">
        <f>Prehlad!I147</f>
        <v>0</v>
      </c>
      <c r="D22" s="6">
        <f>Prehlad!J147</f>
        <v>0</v>
      </c>
      <c r="E22" s="7">
        <f>Prehlad!L147</f>
        <v>0</v>
      </c>
      <c r="F22" s="5">
        <f>Prehlad!N147</f>
        <v>0</v>
      </c>
      <c r="G22" s="5">
        <f>Prehlad!W147</f>
        <v>0</v>
      </c>
    </row>
    <row r="23" spans="1:7" ht="12.75">
      <c r="A23" s="1" t="s">
        <v>401</v>
      </c>
      <c r="B23" s="6">
        <f>Prehlad!H149</f>
        <v>0</v>
      </c>
      <c r="C23" s="6">
        <f>Prehlad!I149</f>
        <v>0</v>
      </c>
      <c r="D23" s="6">
        <f>Prehlad!J149</f>
        <v>0</v>
      </c>
      <c r="E23" s="7">
        <f>Prehlad!L149</f>
        <v>0</v>
      </c>
      <c r="F23" s="5">
        <f>Prehlad!N149</f>
        <v>0</v>
      </c>
      <c r="G23" s="5">
        <f>Prehlad!W149</f>
        <v>0</v>
      </c>
    </row>
    <row r="26" spans="1:7" ht="12.75">
      <c r="A26" s="1" t="s">
        <v>402</v>
      </c>
      <c r="B26" s="6">
        <f>Prehlad!H151</f>
        <v>0</v>
      </c>
      <c r="C26" s="6">
        <f>Prehlad!I151</f>
        <v>0</v>
      </c>
      <c r="D26" s="127">
        <f>Prehlad!J151</f>
        <v>0</v>
      </c>
      <c r="E26" s="7">
        <f>Prehlad!L151</f>
        <v>30.73264</v>
      </c>
      <c r="F26" s="5">
        <f>Prehlad!N151</f>
        <v>0</v>
      </c>
      <c r="G26" s="5">
        <f>Prehlad!W151</f>
        <v>356.928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1"/>
  <sheetViews>
    <sheetView showGridLines="0" zoomScalePageLayoutView="0" workbookViewId="0" topLeftCell="A64">
      <selection activeCell="E33" sqref="E33"/>
    </sheetView>
  </sheetViews>
  <sheetFormatPr defaultColWidth="9.140625" defaultRowHeight="12.75"/>
  <cols>
    <col min="1" max="1" width="6.7109375" style="87" customWidth="1"/>
    <col min="2" max="2" width="3.7109375" style="88" customWidth="1"/>
    <col min="3" max="3" width="11.140625" style="89" customWidth="1"/>
    <col min="4" max="4" width="47.8515625" style="111" customWidth="1"/>
    <col min="5" max="5" width="11.28125" style="91" customWidth="1"/>
    <col min="6" max="6" width="5.8515625" style="90" customWidth="1"/>
    <col min="7" max="7" width="8.7109375" style="92" customWidth="1"/>
    <col min="8" max="10" width="9.7109375" style="92" customWidth="1"/>
    <col min="11" max="11" width="7.421875" style="93" customWidth="1"/>
    <col min="12" max="12" width="8.28125" style="93" customWidth="1"/>
    <col min="13" max="13" width="7.140625" style="91" customWidth="1"/>
    <col min="14" max="14" width="7.00390625" style="91" customWidth="1"/>
    <col min="15" max="15" width="3.57421875" style="90" customWidth="1"/>
    <col min="16" max="16" width="12.7109375" style="90" customWidth="1"/>
    <col min="17" max="19" width="11.28125" style="91" customWidth="1"/>
    <col min="20" max="20" width="10.57421875" style="94" customWidth="1"/>
    <col min="21" max="21" width="10.28125" style="94" customWidth="1"/>
    <col min="22" max="22" width="5.7109375" style="94" customWidth="1"/>
    <col min="23" max="23" width="9.140625" style="91" customWidth="1"/>
    <col min="24" max="25" width="9.140625" style="90" customWidth="1"/>
    <col min="26" max="26" width="7.57421875" style="89" customWidth="1"/>
    <col min="27" max="27" width="24.8515625" style="89" customWidth="1"/>
    <col min="28" max="28" width="4.28125" style="90" customWidth="1"/>
    <col min="29" max="29" width="8.28125" style="90" customWidth="1"/>
    <col min="30" max="30" width="8.7109375" style="90" customWidth="1"/>
    <col min="31" max="34" width="9.140625" style="90" customWidth="1"/>
    <col min="35" max="16384" width="9.140625" style="1" customWidth="1"/>
  </cols>
  <sheetData>
    <row r="1" spans="1:34" ht="12.75">
      <c r="A1" s="9" t="s">
        <v>404</v>
      </c>
      <c r="B1" s="1"/>
      <c r="C1" s="1"/>
      <c r="D1" s="1"/>
      <c r="E1" s="1"/>
      <c r="F1" s="1"/>
      <c r="G1" s="6"/>
      <c r="H1" s="1"/>
      <c r="I1" s="9" t="s">
        <v>101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95" t="s">
        <v>2</v>
      </c>
      <c r="AA1" s="95" t="s">
        <v>3</v>
      </c>
      <c r="AB1" s="96" t="s">
        <v>4</v>
      </c>
      <c r="AC1" s="96" t="s">
        <v>5</v>
      </c>
      <c r="AD1" s="96" t="s">
        <v>6</v>
      </c>
      <c r="AE1" s="1"/>
      <c r="AF1" s="1"/>
      <c r="AG1" s="1"/>
      <c r="AH1" s="1"/>
    </row>
    <row r="2" spans="1:34" ht="12.75">
      <c r="A2" s="9" t="s">
        <v>102</v>
      </c>
      <c r="B2" s="1"/>
      <c r="C2" s="1"/>
      <c r="D2" s="1"/>
      <c r="E2" s="1"/>
      <c r="F2" s="1"/>
      <c r="G2" s="6"/>
      <c r="H2" s="8"/>
      <c r="I2" s="9" t="s">
        <v>414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95" t="s">
        <v>9</v>
      </c>
      <c r="AA2" s="97" t="s">
        <v>69</v>
      </c>
      <c r="AB2" s="98" t="s">
        <v>11</v>
      </c>
      <c r="AC2" s="98"/>
      <c r="AD2" s="97"/>
      <c r="AE2" s="1"/>
      <c r="AF2" s="1"/>
      <c r="AG2" s="1"/>
      <c r="AH2" s="1"/>
    </row>
    <row r="3" spans="1:34" ht="12.75">
      <c r="A3" s="9" t="s">
        <v>59</v>
      </c>
      <c r="B3" s="1"/>
      <c r="C3" s="1"/>
      <c r="D3" s="1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95" t="s">
        <v>13</v>
      </c>
      <c r="AA3" s="97" t="s">
        <v>70</v>
      </c>
      <c r="AB3" s="98" t="s">
        <v>11</v>
      </c>
      <c r="AC3" s="98" t="s">
        <v>15</v>
      </c>
      <c r="AD3" s="97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95" t="s">
        <v>19</v>
      </c>
      <c r="AA4" s="97" t="s">
        <v>71</v>
      </c>
      <c r="AB4" s="98" t="s">
        <v>11</v>
      </c>
      <c r="AC4" s="98"/>
      <c r="AD4" s="97"/>
      <c r="AE4" s="1"/>
      <c r="AF4" s="1"/>
      <c r="AG4" s="1"/>
      <c r="AH4" s="1"/>
    </row>
    <row r="5" spans="1:34" ht="12.75">
      <c r="A5" s="9" t="s">
        <v>104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95" t="s">
        <v>24</v>
      </c>
      <c r="AA5" s="97" t="s">
        <v>70</v>
      </c>
      <c r="AB5" s="98" t="s">
        <v>11</v>
      </c>
      <c r="AC5" s="98" t="s">
        <v>15</v>
      </c>
      <c r="AD5" s="97" t="s">
        <v>16</v>
      </c>
      <c r="AE5" s="1"/>
      <c r="AF5" s="1"/>
      <c r="AG5" s="1"/>
      <c r="AH5" s="1"/>
    </row>
    <row r="6" spans="1:3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">
        <v>415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99" t="s">
        <v>72</v>
      </c>
      <c r="B9" s="99" t="s">
        <v>73</v>
      </c>
      <c r="C9" s="99" t="s">
        <v>74</v>
      </c>
      <c r="D9" s="99" t="s">
        <v>75</v>
      </c>
      <c r="E9" s="99" t="s">
        <v>76</v>
      </c>
      <c r="F9" s="99" t="s">
        <v>77</v>
      </c>
      <c r="G9" s="99" t="s">
        <v>78</v>
      </c>
      <c r="H9" s="99" t="s">
        <v>29</v>
      </c>
      <c r="I9" s="99" t="s">
        <v>63</v>
      </c>
      <c r="J9" s="99" t="s">
        <v>64</v>
      </c>
      <c r="K9" s="100" t="s">
        <v>65</v>
      </c>
      <c r="L9" s="101"/>
      <c r="M9" s="102" t="s">
        <v>66</v>
      </c>
      <c r="N9" s="101"/>
      <c r="O9" s="99" t="s">
        <v>1</v>
      </c>
      <c r="P9" s="104" t="s">
        <v>79</v>
      </c>
      <c r="Q9" s="103" t="s">
        <v>76</v>
      </c>
      <c r="R9" s="103" t="s">
        <v>76</v>
      </c>
      <c r="S9" s="104" t="s">
        <v>76</v>
      </c>
      <c r="T9" s="80" t="s">
        <v>80</v>
      </c>
      <c r="U9" s="80" t="s">
        <v>81</v>
      </c>
      <c r="V9" s="80" t="s">
        <v>82</v>
      </c>
      <c r="W9" s="81" t="s">
        <v>68</v>
      </c>
      <c r="X9" s="81" t="s">
        <v>83</v>
      </c>
      <c r="Y9" s="81" t="s">
        <v>84</v>
      </c>
      <c r="Z9" s="86" t="s">
        <v>85</v>
      </c>
      <c r="AA9" s="86" t="s">
        <v>86</v>
      </c>
      <c r="AB9" s="1" t="s">
        <v>82</v>
      </c>
      <c r="AC9" s="1"/>
      <c r="AD9" s="1"/>
      <c r="AE9" s="1"/>
      <c r="AF9" s="1"/>
      <c r="AG9" s="1"/>
      <c r="AH9" s="1"/>
    </row>
    <row r="10" spans="1:34" ht="12.75">
      <c r="A10" s="105" t="s">
        <v>87</v>
      </c>
      <c r="B10" s="105" t="s">
        <v>88</v>
      </c>
      <c r="C10" s="106"/>
      <c r="D10" s="105" t="s">
        <v>89</v>
      </c>
      <c r="E10" s="105" t="s">
        <v>90</v>
      </c>
      <c r="F10" s="105" t="s">
        <v>91</v>
      </c>
      <c r="G10" s="105" t="s">
        <v>92</v>
      </c>
      <c r="H10" s="105"/>
      <c r="I10" s="105" t="s">
        <v>67</v>
      </c>
      <c r="J10" s="105"/>
      <c r="K10" s="105" t="s">
        <v>78</v>
      </c>
      <c r="L10" s="105" t="s">
        <v>64</v>
      </c>
      <c r="M10" s="107" t="s">
        <v>78</v>
      </c>
      <c r="N10" s="105" t="s">
        <v>64</v>
      </c>
      <c r="O10" s="105" t="s">
        <v>93</v>
      </c>
      <c r="P10" s="109"/>
      <c r="Q10" s="108" t="s">
        <v>94</v>
      </c>
      <c r="R10" s="108" t="s">
        <v>95</v>
      </c>
      <c r="S10" s="109" t="s">
        <v>96</v>
      </c>
      <c r="T10" s="80" t="s">
        <v>97</v>
      </c>
      <c r="U10" s="80" t="s">
        <v>98</v>
      </c>
      <c r="V10" s="80" t="s">
        <v>99</v>
      </c>
      <c r="W10" s="5"/>
      <c r="X10" s="1"/>
      <c r="Y10" s="1"/>
      <c r="Z10" s="86" t="s">
        <v>100</v>
      </c>
      <c r="AA10" s="86" t="s">
        <v>87</v>
      </c>
      <c r="AB10" s="1" t="s">
        <v>105</v>
      </c>
      <c r="AC10" s="1"/>
      <c r="AD10" s="1"/>
      <c r="AE10" s="1"/>
      <c r="AF10" s="1"/>
      <c r="AG10" s="1"/>
      <c r="AH10" s="1"/>
    </row>
    <row r="12" ht="12.75">
      <c r="B12" s="121" t="s">
        <v>124</v>
      </c>
    </row>
    <row r="13" ht="12.75">
      <c r="B13" s="89" t="s">
        <v>125</v>
      </c>
    </row>
    <row r="14" spans="1:28" ht="12.75">
      <c r="A14" s="87">
        <v>1</v>
      </c>
      <c r="B14" s="88" t="s">
        <v>126</v>
      </c>
      <c r="C14" s="89" t="s">
        <v>127</v>
      </c>
      <c r="D14" s="111" t="s">
        <v>128</v>
      </c>
      <c r="E14" s="91">
        <v>1</v>
      </c>
      <c r="F14" s="90" t="s">
        <v>129</v>
      </c>
      <c r="O14" s="90">
        <v>20</v>
      </c>
      <c r="P14" s="90">
        <v>79</v>
      </c>
      <c r="V14" s="94" t="s">
        <v>53</v>
      </c>
      <c r="Z14" s="89" t="s">
        <v>130</v>
      </c>
      <c r="AB14" s="90">
        <v>7</v>
      </c>
    </row>
    <row r="15" spans="1:28" ht="12.75">
      <c r="A15" s="87">
        <v>2</v>
      </c>
      <c r="B15" s="88" t="s">
        <v>126</v>
      </c>
      <c r="C15" s="89" t="s">
        <v>131</v>
      </c>
      <c r="D15" s="111" t="s">
        <v>132</v>
      </c>
      <c r="E15" s="91">
        <v>1</v>
      </c>
      <c r="F15" s="90" t="s">
        <v>129</v>
      </c>
      <c r="O15" s="90">
        <v>20</v>
      </c>
      <c r="P15" s="90">
        <v>78</v>
      </c>
      <c r="V15" s="94" t="s">
        <v>133</v>
      </c>
      <c r="Z15" s="89" t="s">
        <v>130</v>
      </c>
      <c r="AB15" s="90">
        <v>7</v>
      </c>
    </row>
    <row r="16" spans="1:28" ht="25.5">
      <c r="A16" s="87">
        <v>3</v>
      </c>
      <c r="B16" s="88" t="s">
        <v>126</v>
      </c>
      <c r="C16" s="89" t="s">
        <v>134</v>
      </c>
      <c r="D16" s="111" t="s">
        <v>135</v>
      </c>
      <c r="E16" s="91">
        <v>132.04</v>
      </c>
      <c r="F16" s="90" t="s">
        <v>136</v>
      </c>
      <c r="O16" s="90">
        <v>20</v>
      </c>
      <c r="P16" s="90">
        <v>1</v>
      </c>
      <c r="V16" s="94" t="s">
        <v>53</v>
      </c>
      <c r="Z16" s="89" t="s">
        <v>130</v>
      </c>
      <c r="AB16" s="90">
        <v>1</v>
      </c>
    </row>
    <row r="17" spans="1:28" ht="12.75">
      <c r="A17" s="87">
        <v>4</v>
      </c>
      <c r="B17" s="88" t="s">
        <v>126</v>
      </c>
      <c r="C17" s="89" t="s">
        <v>137</v>
      </c>
      <c r="D17" s="111" t="s">
        <v>138</v>
      </c>
      <c r="E17" s="91">
        <v>12.251</v>
      </c>
      <c r="F17" s="90" t="s">
        <v>136</v>
      </c>
      <c r="O17" s="90">
        <v>20</v>
      </c>
      <c r="P17" s="90">
        <v>2</v>
      </c>
      <c r="V17" s="94" t="s">
        <v>53</v>
      </c>
      <c r="Z17" s="89" t="s">
        <v>130</v>
      </c>
      <c r="AB17" s="90">
        <v>1</v>
      </c>
    </row>
    <row r="18" spans="1:28" ht="20.25" customHeight="1">
      <c r="A18" s="87">
        <v>5</v>
      </c>
      <c r="B18" s="88" t="s">
        <v>126</v>
      </c>
      <c r="C18" s="89" t="s">
        <v>139</v>
      </c>
      <c r="D18" s="111" t="s">
        <v>140</v>
      </c>
      <c r="E18" s="91">
        <v>12.251</v>
      </c>
      <c r="F18" s="90" t="s">
        <v>136</v>
      </c>
      <c r="O18" s="90">
        <v>20</v>
      </c>
      <c r="P18" s="90">
        <v>3</v>
      </c>
      <c r="V18" s="94" t="s">
        <v>53</v>
      </c>
      <c r="Z18" s="89" t="s">
        <v>130</v>
      </c>
      <c r="AB18" s="90">
        <v>1</v>
      </c>
    </row>
    <row r="19" spans="1:28" ht="12.75">
      <c r="A19" s="87">
        <v>6</v>
      </c>
      <c r="B19" s="88" t="s">
        <v>126</v>
      </c>
      <c r="C19" s="89" t="s">
        <v>141</v>
      </c>
      <c r="D19" s="111" t="s">
        <v>142</v>
      </c>
      <c r="E19" s="91">
        <v>10.468</v>
      </c>
      <c r="F19" s="90" t="s">
        <v>136</v>
      </c>
      <c r="O19" s="90">
        <v>20</v>
      </c>
      <c r="P19" s="90">
        <v>4</v>
      </c>
      <c r="V19" s="94" t="s">
        <v>53</v>
      </c>
      <c r="Z19" s="89" t="s">
        <v>130</v>
      </c>
      <c r="AB19" s="90">
        <v>1</v>
      </c>
    </row>
    <row r="20" spans="1:28" ht="12.75">
      <c r="A20" s="87">
        <v>7</v>
      </c>
      <c r="B20" s="88" t="s">
        <v>126</v>
      </c>
      <c r="C20" s="89" t="s">
        <v>143</v>
      </c>
      <c r="D20" s="111" t="s">
        <v>144</v>
      </c>
      <c r="E20" s="91">
        <v>3.007</v>
      </c>
      <c r="F20" s="90" t="s">
        <v>136</v>
      </c>
      <c r="O20" s="90">
        <v>20</v>
      </c>
      <c r="P20" s="90">
        <v>6</v>
      </c>
      <c r="V20" s="94" t="s">
        <v>53</v>
      </c>
      <c r="Z20" s="89" t="s">
        <v>130</v>
      </c>
      <c r="AB20" s="90">
        <v>1</v>
      </c>
    </row>
    <row r="21" spans="1:28" ht="25.5">
      <c r="A21" s="87">
        <v>8</v>
      </c>
      <c r="B21" s="88" t="s">
        <v>126</v>
      </c>
      <c r="C21" s="89" t="s">
        <v>145</v>
      </c>
      <c r="D21" s="111" t="s">
        <v>146</v>
      </c>
      <c r="E21" s="91">
        <v>10.468</v>
      </c>
      <c r="F21" s="90" t="s">
        <v>136</v>
      </c>
      <c r="O21" s="90">
        <v>20</v>
      </c>
      <c r="P21" s="90">
        <v>5</v>
      </c>
      <c r="V21" s="94" t="s">
        <v>53</v>
      </c>
      <c r="Z21" s="89" t="s">
        <v>130</v>
      </c>
      <c r="AB21" s="90">
        <v>1</v>
      </c>
    </row>
    <row r="22" spans="1:28" ht="25.5">
      <c r="A22" s="87">
        <v>9</v>
      </c>
      <c r="B22" s="88" t="s">
        <v>126</v>
      </c>
      <c r="C22" s="89" t="s">
        <v>147</v>
      </c>
      <c r="D22" s="111" t="s">
        <v>146</v>
      </c>
      <c r="E22" s="91">
        <v>3.007</v>
      </c>
      <c r="F22" s="90" t="s">
        <v>136</v>
      </c>
      <c r="O22" s="90">
        <v>20</v>
      </c>
      <c r="P22" s="90">
        <v>7</v>
      </c>
      <c r="V22" s="94" t="s">
        <v>53</v>
      </c>
      <c r="Z22" s="89" t="s">
        <v>130</v>
      </c>
      <c r="AB22" s="90">
        <v>1</v>
      </c>
    </row>
    <row r="23" spans="1:28" ht="12.75">
      <c r="A23" s="87">
        <v>10</v>
      </c>
      <c r="B23" s="88" t="s">
        <v>126</v>
      </c>
      <c r="C23" s="89" t="s">
        <v>148</v>
      </c>
      <c r="D23" s="111" t="s">
        <v>149</v>
      </c>
      <c r="E23" s="91">
        <v>16.59</v>
      </c>
      <c r="F23" s="90" t="s">
        <v>136</v>
      </c>
      <c r="O23" s="90">
        <v>20</v>
      </c>
      <c r="P23" s="90">
        <v>8</v>
      </c>
      <c r="V23" s="94" t="s">
        <v>53</v>
      </c>
      <c r="Z23" s="89" t="s">
        <v>130</v>
      </c>
      <c r="AB23" s="90">
        <v>1</v>
      </c>
    </row>
    <row r="24" spans="1:28" ht="25.5">
      <c r="A24" s="87">
        <v>11</v>
      </c>
      <c r="B24" s="88" t="s">
        <v>126</v>
      </c>
      <c r="C24" s="89" t="s">
        <v>150</v>
      </c>
      <c r="D24" s="111" t="s">
        <v>151</v>
      </c>
      <c r="E24" s="91">
        <v>16.59</v>
      </c>
      <c r="F24" s="90" t="s">
        <v>136</v>
      </c>
      <c r="O24" s="90">
        <v>20</v>
      </c>
      <c r="P24" s="90">
        <v>9</v>
      </c>
      <c r="V24" s="94" t="s">
        <v>53</v>
      </c>
      <c r="Z24" s="89" t="s">
        <v>130</v>
      </c>
      <c r="AB24" s="90">
        <v>1</v>
      </c>
    </row>
    <row r="25" spans="1:28" ht="25.5">
      <c r="A25" s="87">
        <v>12</v>
      </c>
      <c r="B25" s="88" t="s">
        <v>126</v>
      </c>
      <c r="C25" s="89" t="s">
        <v>152</v>
      </c>
      <c r="D25" s="111" t="s">
        <v>153</v>
      </c>
      <c r="E25" s="91">
        <v>162.105</v>
      </c>
      <c r="F25" s="90" t="s">
        <v>136</v>
      </c>
      <c r="O25" s="90">
        <v>20</v>
      </c>
      <c r="P25" s="90">
        <v>10</v>
      </c>
      <c r="V25" s="94" t="s">
        <v>53</v>
      </c>
      <c r="Z25" s="89" t="s">
        <v>130</v>
      </c>
      <c r="AB25" s="90">
        <v>1</v>
      </c>
    </row>
    <row r="26" spans="1:28" ht="12.75">
      <c r="A26" s="87">
        <v>13</v>
      </c>
      <c r="B26" s="88" t="s">
        <v>126</v>
      </c>
      <c r="C26" s="89" t="s">
        <v>154</v>
      </c>
      <c r="D26" s="111" t="s">
        <v>155</v>
      </c>
      <c r="E26" s="91">
        <v>204</v>
      </c>
      <c r="F26" s="90" t="s">
        <v>156</v>
      </c>
      <c r="O26" s="90">
        <v>20</v>
      </c>
      <c r="P26" s="90">
        <v>15</v>
      </c>
      <c r="V26" s="94" t="s">
        <v>53</v>
      </c>
      <c r="Z26" s="89" t="s">
        <v>130</v>
      </c>
      <c r="AB26" s="90">
        <v>1</v>
      </c>
    </row>
    <row r="27" spans="1:28" ht="25.5">
      <c r="A27" s="87">
        <v>14</v>
      </c>
      <c r="B27" s="88" t="s">
        <v>126</v>
      </c>
      <c r="C27" s="89" t="s">
        <v>157</v>
      </c>
      <c r="D27" s="111" t="s">
        <v>158</v>
      </c>
      <c r="E27" s="91">
        <v>204</v>
      </c>
      <c r="F27" s="90" t="s">
        <v>156</v>
      </c>
      <c r="O27" s="90">
        <v>20</v>
      </c>
      <c r="P27" s="90">
        <v>17</v>
      </c>
      <c r="V27" s="94" t="s">
        <v>53</v>
      </c>
      <c r="Z27" s="89" t="s">
        <v>130</v>
      </c>
      <c r="AB27" s="90">
        <v>1</v>
      </c>
    </row>
    <row r="28" spans="1:28" ht="12.75">
      <c r="A28" s="87">
        <v>15</v>
      </c>
      <c r="B28" s="88" t="s">
        <v>126</v>
      </c>
      <c r="C28" s="89" t="s">
        <v>159</v>
      </c>
      <c r="D28" s="111" t="s">
        <v>160</v>
      </c>
      <c r="E28" s="91">
        <v>8.16</v>
      </c>
      <c r="F28" s="90" t="s">
        <v>161</v>
      </c>
      <c r="O28" s="90">
        <v>20</v>
      </c>
      <c r="P28" s="90">
        <v>16</v>
      </c>
      <c r="V28" s="94" t="s">
        <v>133</v>
      </c>
      <c r="Z28" s="89" t="s">
        <v>130</v>
      </c>
      <c r="AB28" s="90">
        <v>1</v>
      </c>
    </row>
    <row r="29" spans="1:28" ht="12.75">
      <c r="A29" s="87">
        <v>16</v>
      </c>
      <c r="B29" s="88" t="s">
        <v>126</v>
      </c>
      <c r="C29" s="89" t="s">
        <v>162</v>
      </c>
      <c r="D29" s="111" t="s">
        <v>163</v>
      </c>
      <c r="E29" s="91">
        <v>20.4</v>
      </c>
      <c r="F29" s="90" t="s">
        <v>136</v>
      </c>
      <c r="O29" s="90">
        <v>20</v>
      </c>
      <c r="P29" s="90">
        <v>14</v>
      </c>
      <c r="V29" s="94" t="s">
        <v>133</v>
      </c>
      <c r="Z29" s="89" t="s">
        <v>130</v>
      </c>
      <c r="AB29" s="90">
        <v>1</v>
      </c>
    </row>
    <row r="30" spans="1:28" ht="12.75">
      <c r="A30" s="87">
        <v>17</v>
      </c>
      <c r="B30" s="88" t="s">
        <v>126</v>
      </c>
      <c r="C30" s="89" t="s">
        <v>164</v>
      </c>
      <c r="D30" s="111" t="s">
        <v>165</v>
      </c>
      <c r="E30" s="91">
        <v>162.105</v>
      </c>
      <c r="F30" s="90" t="s">
        <v>136</v>
      </c>
      <c r="O30" s="90">
        <v>20</v>
      </c>
      <c r="P30" s="90">
        <v>11</v>
      </c>
      <c r="V30" s="94" t="s">
        <v>53</v>
      </c>
      <c r="Z30" s="89" t="s">
        <v>130</v>
      </c>
      <c r="AB30" s="90">
        <v>1</v>
      </c>
    </row>
    <row r="31" spans="1:28" ht="12.75">
      <c r="A31" s="87">
        <v>18</v>
      </c>
      <c r="B31" s="88" t="s">
        <v>126</v>
      </c>
      <c r="C31" s="89" t="s">
        <v>166</v>
      </c>
      <c r="D31" s="111" t="s">
        <v>167</v>
      </c>
      <c r="E31" s="91">
        <v>162.105</v>
      </c>
      <c r="F31" s="90" t="s">
        <v>136</v>
      </c>
      <c r="O31" s="90">
        <v>20</v>
      </c>
      <c r="P31" s="90">
        <v>12</v>
      </c>
      <c r="V31" s="94" t="s">
        <v>53</v>
      </c>
      <c r="Z31" s="89" t="s">
        <v>130</v>
      </c>
      <c r="AB31" s="90">
        <v>1</v>
      </c>
    </row>
    <row r="32" spans="1:28" ht="12.75">
      <c r="A32" s="87">
        <v>19</v>
      </c>
      <c r="B32" s="88" t="s">
        <v>126</v>
      </c>
      <c r="C32" s="89" t="s">
        <v>168</v>
      </c>
      <c r="D32" s="111" t="s">
        <v>169</v>
      </c>
      <c r="E32" s="91">
        <v>162.105</v>
      </c>
      <c r="F32" s="90" t="s">
        <v>136</v>
      </c>
      <c r="O32" s="90">
        <v>20</v>
      </c>
      <c r="P32" s="90">
        <v>13</v>
      </c>
      <c r="V32" s="94" t="s">
        <v>53</v>
      </c>
      <c r="Z32" s="89" t="s">
        <v>130</v>
      </c>
      <c r="AB32" s="90">
        <v>1</v>
      </c>
    </row>
    <row r="33" spans="4:23" ht="12.75">
      <c r="D33" s="122" t="s">
        <v>170</v>
      </c>
      <c r="E33" s="123"/>
      <c r="H33" s="123"/>
      <c r="I33" s="123"/>
      <c r="J33" s="123"/>
      <c r="L33" s="124">
        <v>0</v>
      </c>
      <c r="N33" s="125">
        <v>0</v>
      </c>
      <c r="W33" s="91">
        <v>0</v>
      </c>
    </row>
    <row r="35" ht="12.75">
      <c r="B35" s="89" t="s">
        <v>171</v>
      </c>
    </row>
    <row r="36" spans="1:28" ht="12.75">
      <c r="A36" s="87">
        <v>20</v>
      </c>
      <c r="B36" s="88" t="s">
        <v>126</v>
      </c>
      <c r="C36" s="89" t="s">
        <v>172</v>
      </c>
      <c r="D36" s="111" t="s">
        <v>173</v>
      </c>
      <c r="E36" s="91">
        <v>0.566</v>
      </c>
      <c r="F36" s="90" t="s">
        <v>136</v>
      </c>
      <c r="O36" s="90">
        <v>20</v>
      </c>
      <c r="P36" s="90">
        <v>30</v>
      </c>
      <c r="V36" s="94" t="s">
        <v>53</v>
      </c>
      <c r="Z36" s="89" t="s">
        <v>130</v>
      </c>
      <c r="AB36" s="90">
        <v>1</v>
      </c>
    </row>
    <row r="37" spans="1:28" ht="12.75">
      <c r="A37" s="87">
        <v>21</v>
      </c>
      <c r="B37" s="88" t="s">
        <v>126</v>
      </c>
      <c r="C37" s="89" t="s">
        <v>174</v>
      </c>
      <c r="D37" s="111" t="s">
        <v>175</v>
      </c>
      <c r="E37" s="91">
        <v>2.831</v>
      </c>
      <c r="F37" s="90" t="s">
        <v>136</v>
      </c>
      <c r="O37" s="90">
        <v>20</v>
      </c>
      <c r="P37" s="90">
        <v>31</v>
      </c>
      <c r="V37" s="94" t="s">
        <v>53</v>
      </c>
      <c r="Z37" s="89" t="s">
        <v>130</v>
      </c>
      <c r="AB37" s="90">
        <v>1</v>
      </c>
    </row>
    <row r="38" spans="1:28" ht="25.5">
      <c r="A38" s="87">
        <v>22</v>
      </c>
      <c r="B38" s="88" t="s">
        <v>126</v>
      </c>
      <c r="C38" s="89" t="s">
        <v>176</v>
      </c>
      <c r="D38" s="111" t="s">
        <v>177</v>
      </c>
      <c r="E38" s="91">
        <v>120</v>
      </c>
      <c r="F38" s="90" t="s">
        <v>156</v>
      </c>
      <c r="O38" s="90">
        <v>20</v>
      </c>
      <c r="P38" s="90">
        <v>18</v>
      </c>
      <c r="V38" s="94" t="s">
        <v>53</v>
      </c>
      <c r="Z38" s="89" t="s">
        <v>130</v>
      </c>
      <c r="AB38" s="90">
        <v>1</v>
      </c>
    </row>
    <row r="39" spans="1:28" ht="12.75">
      <c r="A39" s="87">
        <v>23</v>
      </c>
      <c r="B39" s="88" t="s">
        <v>126</v>
      </c>
      <c r="C39" s="89" t="s">
        <v>178</v>
      </c>
      <c r="D39" s="111" t="s">
        <v>179</v>
      </c>
      <c r="E39" s="91">
        <v>189.5</v>
      </c>
      <c r="F39" s="90" t="s">
        <v>180</v>
      </c>
      <c r="O39" s="90">
        <v>20</v>
      </c>
      <c r="P39" s="90">
        <v>20</v>
      </c>
      <c r="V39" s="94" t="s">
        <v>53</v>
      </c>
      <c r="Z39" s="89" t="s">
        <v>130</v>
      </c>
      <c r="AB39" s="90">
        <v>1</v>
      </c>
    </row>
    <row r="40" spans="1:28" ht="12.75">
      <c r="A40" s="87">
        <v>24</v>
      </c>
      <c r="B40" s="88" t="s">
        <v>126</v>
      </c>
      <c r="C40" s="89" t="s">
        <v>181</v>
      </c>
      <c r="D40" s="111" t="s">
        <v>182</v>
      </c>
      <c r="E40" s="91">
        <v>5.4</v>
      </c>
      <c r="F40" s="90" t="s">
        <v>180</v>
      </c>
      <c r="O40" s="90">
        <v>20</v>
      </c>
      <c r="P40" s="90">
        <v>21</v>
      </c>
      <c r="V40" s="94" t="s">
        <v>53</v>
      </c>
      <c r="Z40" s="89" t="s">
        <v>130</v>
      </c>
      <c r="AB40" s="90">
        <v>1</v>
      </c>
    </row>
    <row r="41" spans="1:28" ht="12.75">
      <c r="A41" s="87">
        <v>25</v>
      </c>
      <c r="B41" s="88" t="s">
        <v>126</v>
      </c>
      <c r="C41" s="89" t="s">
        <v>183</v>
      </c>
      <c r="D41" s="111" t="s">
        <v>184</v>
      </c>
      <c r="E41" s="91">
        <v>4</v>
      </c>
      <c r="F41" s="90" t="s">
        <v>185</v>
      </c>
      <c r="O41" s="90">
        <v>20</v>
      </c>
      <c r="P41" s="90">
        <v>32</v>
      </c>
      <c r="V41" s="94" t="s">
        <v>53</v>
      </c>
      <c r="Z41" s="89" t="s">
        <v>130</v>
      </c>
      <c r="AB41" s="90">
        <v>1</v>
      </c>
    </row>
    <row r="42" spans="1:28" ht="12.75">
      <c r="A42" s="87">
        <v>26</v>
      </c>
      <c r="B42" s="88" t="s">
        <v>126</v>
      </c>
      <c r="C42" s="89" t="s">
        <v>186</v>
      </c>
      <c r="D42" s="111" t="s">
        <v>187</v>
      </c>
      <c r="E42" s="91">
        <v>3</v>
      </c>
      <c r="F42" s="90" t="s">
        <v>185</v>
      </c>
      <c r="O42" s="90">
        <v>20</v>
      </c>
      <c r="P42" s="90">
        <v>23</v>
      </c>
      <c r="V42" s="94" t="s">
        <v>53</v>
      </c>
      <c r="Z42" s="89" t="s">
        <v>130</v>
      </c>
      <c r="AB42" s="90">
        <v>1</v>
      </c>
    </row>
    <row r="43" spans="1:28" ht="12.75">
      <c r="A43" s="87">
        <v>27</v>
      </c>
      <c r="B43" s="88" t="s">
        <v>126</v>
      </c>
      <c r="C43" s="89" t="s">
        <v>188</v>
      </c>
      <c r="D43" s="111" t="s">
        <v>189</v>
      </c>
      <c r="E43" s="91">
        <v>1</v>
      </c>
      <c r="F43" s="90" t="s">
        <v>185</v>
      </c>
      <c r="O43" s="90">
        <v>20</v>
      </c>
      <c r="P43" s="90">
        <v>28</v>
      </c>
      <c r="V43" s="94" t="s">
        <v>53</v>
      </c>
      <c r="Z43" s="89" t="s">
        <v>130</v>
      </c>
      <c r="AB43" s="90">
        <v>1</v>
      </c>
    </row>
    <row r="44" spans="1:28" ht="12.75">
      <c r="A44" s="87">
        <v>28</v>
      </c>
      <c r="B44" s="88" t="s">
        <v>126</v>
      </c>
      <c r="C44" s="89" t="s">
        <v>190</v>
      </c>
      <c r="D44" s="111" t="s">
        <v>191</v>
      </c>
      <c r="E44" s="91">
        <v>1</v>
      </c>
      <c r="F44" s="90" t="s">
        <v>192</v>
      </c>
      <c r="O44" s="90">
        <v>20</v>
      </c>
      <c r="P44" s="90">
        <v>22</v>
      </c>
      <c r="V44" s="94" t="s">
        <v>133</v>
      </c>
      <c r="Z44" s="89" t="s">
        <v>130</v>
      </c>
      <c r="AB44" s="90">
        <v>1</v>
      </c>
    </row>
    <row r="45" spans="1:28" ht="12.75">
      <c r="A45" s="87">
        <v>29</v>
      </c>
      <c r="B45" s="88" t="s">
        <v>126</v>
      </c>
      <c r="C45" s="89" t="s">
        <v>193</v>
      </c>
      <c r="D45" s="111" t="s">
        <v>194</v>
      </c>
      <c r="E45" s="91">
        <v>1</v>
      </c>
      <c r="F45" s="90" t="s">
        <v>185</v>
      </c>
      <c r="O45" s="90">
        <v>20</v>
      </c>
      <c r="P45" s="90">
        <v>29</v>
      </c>
      <c r="V45" s="94" t="s">
        <v>133</v>
      </c>
      <c r="Z45" s="89" t="s">
        <v>130</v>
      </c>
      <c r="AB45" s="90">
        <v>1</v>
      </c>
    </row>
    <row r="46" spans="1:28" ht="12.75">
      <c r="A46" s="87">
        <v>30</v>
      </c>
      <c r="B46" s="88" t="s">
        <v>126</v>
      </c>
      <c r="C46" s="89" t="s">
        <v>195</v>
      </c>
      <c r="D46" s="111" t="s">
        <v>196</v>
      </c>
      <c r="E46" s="91">
        <v>1</v>
      </c>
      <c r="F46" s="90" t="s">
        <v>185</v>
      </c>
      <c r="O46" s="90">
        <v>20</v>
      </c>
      <c r="P46" s="90">
        <v>26</v>
      </c>
      <c r="V46" s="94" t="s">
        <v>133</v>
      </c>
      <c r="Z46" s="89" t="s">
        <v>130</v>
      </c>
      <c r="AB46" s="90">
        <v>1</v>
      </c>
    </row>
    <row r="47" spans="1:28" ht="12.75">
      <c r="A47" s="87">
        <v>31</v>
      </c>
      <c r="B47" s="88" t="s">
        <v>126</v>
      </c>
      <c r="C47" s="89" t="s">
        <v>197</v>
      </c>
      <c r="D47" s="111" t="s">
        <v>198</v>
      </c>
      <c r="E47" s="91">
        <v>1</v>
      </c>
      <c r="F47" s="90" t="s">
        <v>185</v>
      </c>
      <c r="O47" s="90">
        <v>20</v>
      </c>
      <c r="P47" s="90">
        <v>25</v>
      </c>
      <c r="V47" s="94" t="s">
        <v>133</v>
      </c>
      <c r="Z47" s="89" t="s">
        <v>130</v>
      </c>
      <c r="AB47" s="90">
        <v>1</v>
      </c>
    </row>
    <row r="48" spans="1:28" ht="12.75">
      <c r="A48" s="87">
        <v>32</v>
      </c>
      <c r="B48" s="88" t="s">
        <v>126</v>
      </c>
      <c r="C48" s="89" t="s">
        <v>199</v>
      </c>
      <c r="D48" s="111" t="s">
        <v>200</v>
      </c>
      <c r="E48" s="91">
        <v>1</v>
      </c>
      <c r="F48" s="90" t="s">
        <v>185</v>
      </c>
      <c r="O48" s="90">
        <v>20</v>
      </c>
      <c r="P48" s="90">
        <v>24</v>
      </c>
      <c r="V48" s="94" t="s">
        <v>133</v>
      </c>
      <c r="Z48" s="89" t="s">
        <v>130</v>
      </c>
      <c r="AB48" s="90">
        <v>1</v>
      </c>
    </row>
    <row r="49" spans="1:28" ht="12.75">
      <c r="A49" s="87">
        <v>33</v>
      </c>
      <c r="B49" s="88" t="s">
        <v>126</v>
      </c>
      <c r="C49" s="89" t="s">
        <v>201</v>
      </c>
      <c r="D49" s="111" t="s">
        <v>202</v>
      </c>
      <c r="E49" s="91">
        <v>1</v>
      </c>
      <c r="F49" s="90" t="s">
        <v>185</v>
      </c>
      <c r="O49" s="90">
        <v>20</v>
      </c>
      <c r="P49" s="90">
        <v>27</v>
      </c>
      <c r="V49" s="94" t="s">
        <v>133</v>
      </c>
      <c r="Z49" s="89" t="s">
        <v>130</v>
      </c>
      <c r="AB49" s="90">
        <v>1</v>
      </c>
    </row>
    <row r="50" spans="1:28" ht="12.75">
      <c r="A50" s="87">
        <v>34</v>
      </c>
      <c r="B50" s="88" t="s">
        <v>126</v>
      </c>
      <c r="C50" s="89" t="s">
        <v>203</v>
      </c>
      <c r="D50" s="111" t="s">
        <v>204</v>
      </c>
      <c r="E50" s="91">
        <v>138</v>
      </c>
      <c r="F50" s="90" t="s">
        <v>156</v>
      </c>
      <c r="O50" s="90">
        <v>20</v>
      </c>
      <c r="P50" s="90">
        <v>19</v>
      </c>
      <c r="V50" s="94" t="s">
        <v>133</v>
      </c>
      <c r="Z50" s="89" t="s">
        <v>130</v>
      </c>
      <c r="AB50" s="90">
        <v>1</v>
      </c>
    </row>
    <row r="51" spans="1:28" ht="25.5">
      <c r="A51" s="87">
        <v>35</v>
      </c>
      <c r="B51" s="88" t="s">
        <v>126</v>
      </c>
      <c r="C51" s="89" t="s">
        <v>205</v>
      </c>
      <c r="D51" s="111" t="s">
        <v>206</v>
      </c>
      <c r="E51" s="91">
        <v>657.502</v>
      </c>
      <c r="F51" s="90" t="s">
        <v>156</v>
      </c>
      <c r="O51" s="90">
        <v>20</v>
      </c>
      <c r="P51" s="90">
        <v>33</v>
      </c>
      <c r="V51" s="94" t="s">
        <v>53</v>
      </c>
      <c r="Z51" s="89" t="s">
        <v>130</v>
      </c>
      <c r="AB51" s="90">
        <v>7</v>
      </c>
    </row>
    <row r="52" spans="1:28" ht="25.5">
      <c r="A52" s="87">
        <v>36</v>
      </c>
      <c r="B52" s="88" t="s">
        <v>126</v>
      </c>
      <c r="C52" s="89" t="s">
        <v>207</v>
      </c>
      <c r="D52" s="111" t="s">
        <v>208</v>
      </c>
      <c r="E52" s="91">
        <v>4.967</v>
      </c>
      <c r="F52" s="90" t="s">
        <v>136</v>
      </c>
      <c r="O52" s="90">
        <v>20</v>
      </c>
      <c r="P52" s="90">
        <v>34</v>
      </c>
      <c r="V52" s="94" t="s">
        <v>53</v>
      </c>
      <c r="Z52" s="89" t="s">
        <v>130</v>
      </c>
      <c r="AB52" s="90">
        <v>1</v>
      </c>
    </row>
    <row r="53" spans="1:28" ht="12.75">
      <c r="A53" s="87">
        <v>37</v>
      </c>
      <c r="B53" s="88" t="s">
        <v>126</v>
      </c>
      <c r="C53" s="89" t="s">
        <v>209</v>
      </c>
      <c r="D53" s="111" t="s">
        <v>210</v>
      </c>
      <c r="E53" s="91">
        <v>17.024</v>
      </c>
      <c r="F53" s="90" t="s">
        <v>136</v>
      </c>
      <c r="O53" s="90">
        <v>20</v>
      </c>
      <c r="P53" s="90">
        <v>35</v>
      </c>
      <c r="V53" s="94" t="s">
        <v>53</v>
      </c>
      <c r="Z53" s="89" t="s">
        <v>130</v>
      </c>
      <c r="AB53" s="90">
        <v>7</v>
      </c>
    </row>
    <row r="54" spans="1:28" ht="12.75">
      <c r="A54" s="87">
        <v>38</v>
      </c>
      <c r="B54" s="88" t="s">
        <v>126</v>
      </c>
      <c r="C54" s="89" t="s">
        <v>211</v>
      </c>
      <c r="D54" s="111" t="s">
        <v>212</v>
      </c>
      <c r="E54" s="91">
        <v>4</v>
      </c>
      <c r="F54" s="90" t="s">
        <v>185</v>
      </c>
      <c r="O54" s="90">
        <v>20</v>
      </c>
      <c r="P54" s="90">
        <v>38</v>
      </c>
      <c r="V54" s="94" t="s">
        <v>53</v>
      </c>
      <c r="Z54" s="89" t="s">
        <v>130</v>
      </c>
      <c r="AB54" s="90">
        <v>1</v>
      </c>
    </row>
    <row r="55" spans="1:28" ht="12.75">
      <c r="A55" s="87">
        <v>39</v>
      </c>
      <c r="B55" s="88" t="s">
        <v>126</v>
      </c>
      <c r="C55" s="89" t="s">
        <v>213</v>
      </c>
      <c r="D55" s="111" t="s">
        <v>214</v>
      </c>
      <c r="E55" s="91">
        <v>46</v>
      </c>
      <c r="F55" s="90" t="s">
        <v>185</v>
      </c>
      <c r="O55" s="90">
        <v>20</v>
      </c>
      <c r="P55" s="90">
        <v>39</v>
      </c>
      <c r="V55" s="94" t="s">
        <v>53</v>
      </c>
      <c r="Z55" s="89" t="s">
        <v>130</v>
      </c>
      <c r="AB55" s="90">
        <v>1</v>
      </c>
    </row>
    <row r="56" spans="1:28" ht="12.75">
      <c r="A56" s="87">
        <v>40</v>
      </c>
      <c r="B56" s="88" t="s">
        <v>126</v>
      </c>
      <c r="C56" s="89" t="s">
        <v>215</v>
      </c>
      <c r="D56" s="111" t="s">
        <v>216</v>
      </c>
      <c r="E56" s="91">
        <v>4</v>
      </c>
      <c r="F56" s="90" t="s">
        <v>185</v>
      </c>
      <c r="O56" s="90">
        <v>20</v>
      </c>
      <c r="P56" s="90">
        <v>40</v>
      </c>
      <c r="V56" s="94" t="s">
        <v>53</v>
      </c>
      <c r="Z56" s="89" t="s">
        <v>130</v>
      </c>
      <c r="AB56" s="90">
        <v>1</v>
      </c>
    </row>
    <row r="57" spans="1:28" ht="25.5">
      <c r="A57" s="87">
        <v>41</v>
      </c>
      <c r="B57" s="88" t="s">
        <v>217</v>
      </c>
      <c r="C57" s="89" t="s">
        <v>218</v>
      </c>
      <c r="D57" s="111" t="s">
        <v>219</v>
      </c>
      <c r="E57" s="91">
        <v>108</v>
      </c>
      <c r="F57" s="90" t="s">
        <v>180</v>
      </c>
      <c r="K57" s="93">
        <v>0.10562</v>
      </c>
      <c r="L57" s="93">
        <v>11.40696</v>
      </c>
      <c r="O57" s="90">
        <v>20</v>
      </c>
      <c r="P57" s="90">
        <v>64</v>
      </c>
      <c r="V57" s="94" t="s">
        <v>53</v>
      </c>
      <c r="W57" s="91">
        <v>15.012</v>
      </c>
      <c r="Z57" s="89" t="s">
        <v>220</v>
      </c>
      <c r="AB57" s="90">
        <v>1</v>
      </c>
    </row>
    <row r="58" spans="1:28" ht="12.75">
      <c r="A58" s="87">
        <v>42</v>
      </c>
      <c r="B58" s="88" t="s">
        <v>126</v>
      </c>
      <c r="C58" s="89" t="s">
        <v>221</v>
      </c>
      <c r="D58" s="111" t="s">
        <v>222</v>
      </c>
      <c r="E58" s="91">
        <v>109.08</v>
      </c>
      <c r="F58" s="90" t="s">
        <v>185</v>
      </c>
      <c r="O58" s="90">
        <v>20</v>
      </c>
      <c r="P58" s="90">
        <v>64</v>
      </c>
      <c r="V58" s="94" t="s">
        <v>133</v>
      </c>
      <c r="Z58" s="89" t="s">
        <v>130</v>
      </c>
      <c r="AB58" s="90">
        <v>1</v>
      </c>
    </row>
    <row r="59" spans="1:28" ht="12.75">
      <c r="A59" s="87">
        <v>43</v>
      </c>
      <c r="B59" s="88" t="s">
        <v>126</v>
      </c>
      <c r="C59" s="89" t="s">
        <v>223</v>
      </c>
      <c r="D59" s="111" t="s">
        <v>224</v>
      </c>
      <c r="E59" s="91">
        <v>54</v>
      </c>
      <c r="F59" s="90" t="s">
        <v>185</v>
      </c>
      <c r="O59" s="90">
        <v>20</v>
      </c>
      <c r="P59" s="90">
        <v>36</v>
      </c>
      <c r="V59" s="94" t="s">
        <v>53</v>
      </c>
      <c r="Z59" s="89" t="s">
        <v>130</v>
      </c>
      <c r="AB59" s="90">
        <v>1</v>
      </c>
    </row>
    <row r="60" spans="1:28" ht="12.75">
      <c r="A60" s="87">
        <v>44</v>
      </c>
      <c r="B60" s="88" t="s">
        <v>126</v>
      </c>
      <c r="C60" s="89" t="s">
        <v>225</v>
      </c>
      <c r="D60" s="111" t="s">
        <v>226</v>
      </c>
      <c r="E60" s="91">
        <v>54</v>
      </c>
      <c r="F60" s="90" t="s">
        <v>156</v>
      </c>
      <c r="O60" s="90">
        <v>20</v>
      </c>
      <c r="P60" s="90">
        <v>37</v>
      </c>
      <c r="V60" s="94" t="s">
        <v>53</v>
      </c>
      <c r="Z60" s="89" t="s">
        <v>130</v>
      </c>
      <c r="AB60" s="90">
        <v>1</v>
      </c>
    </row>
    <row r="61" spans="4:23" ht="12.75">
      <c r="D61" s="122" t="s">
        <v>227</v>
      </c>
      <c r="E61" s="123"/>
      <c r="H61" s="123"/>
      <c r="I61" s="123"/>
      <c r="J61" s="123"/>
      <c r="L61" s="124">
        <v>11.40696</v>
      </c>
      <c r="N61" s="125">
        <v>0</v>
      </c>
      <c r="W61" s="91">
        <v>15.012</v>
      </c>
    </row>
    <row r="63" ht="12.75">
      <c r="B63" s="89" t="s">
        <v>405</v>
      </c>
    </row>
    <row r="64" spans="1:28" ht="12.75">
      <c r="A64" s="87">
        <v>45</v>
      </c>
      <c r="B64" s="88" t="s">
        <v>126</v>
      </c>
      <c r="C64" s="89" t="s">
        <v>228</v>
      </c>
      <c r="D64" s="111" t="s">
        <v>229</v>
      </c>
      <c r="E64" s="91">
        <v>22</v>
      </c>
      <c r="F64" s="90" t="s">
        <v>185</v>
      </c>
      <c r="O64" s="90">
        <v>20</v>
      </c>
      <c r="P64" s="90">
        <v>41</v>
      </c>
      <c r="V64" s="94" t="s">
        <v>53</v>
      </c>
      <c r="Z64" s="89" t="s">
        <v>130</v>
      </c>
      <c r="AB64" s="90">
        <v>1</v>
      </c>
    </row>
    <row r="65" spans="1:28" ht="12.75">
      <c r="A65" s="87">
        <v>46</v>
      </c>
      <c r="B65" s="88" t="s">
        <v>126</v>
      </c>
      <c r="C65" s="89" t="s">
        <v>230</v>
      </c>
      <c r="D65" s="111" t="s">
        <v>231</v>
      </c>
      <c r="E65" s="91">
        <v>24</v>
      </c>
      <c r="F65" s="90" t="s">
        <v>185</v>
      </c>
      <c r="O65" s="90">
        <v>20</v>
      </c>
      <c r="P65" s="90">
        <v>42</v>
      </c>
      <c r="V65" s="94" t="s">
        <v>53</v>
      </c>
      <c r="Z65" s="89" t="s">
        <v>130</v>
      </c>
      <c r="AB65" s="90">
        <v>1</v>
      </c>
    </row>
    <row r="66" spans="1:28" ht="25.5">
      <c r="A66" s="87">
        <v>47</v>
      </c>
      <c r="B66" s="88" t="s">
        <v>126</v>
      </c>
      <c r="C66" s="89" t="s">
        <v>232</v>
      </c>
      <c r="D66" s="111" t="s">
        <v>233</v>
      </c>
      <c r="E66" s="91">
        <v>306</v>
      </c>
      <c r="F66" s="90" t="s">
        <v>180</v>
      </c>
      <c r="O66" s="90">
        <v>20</v>
      </c>
      <c r="P66" s="90">
        <v>47</v>
      </c>
      <c r="V66" s="94" t="s">
        <v>53</v>
      </c>
      <c r="Z66" s="89" t="s">
        <v>130</v>
      </c>
      <c r="AB66" s="90">
        <v>1</v>
      </c>
    </row>
    <row r="67" spans="1:28" ht="12.75">
      <c r="A67" s="87">
        <v>48</v>
      </c>
      <c r="B67" s="88" t="s">
        <v>126</v>
      </c>
      <c r="C67" s="89" t="s">
        <v>234</v>
      </c>
      <c r="D67" s="111" t="s">
        <v>235</v>
      </c>
      <c r="E67" s="91">
        <v>306</v>
      </c>
      <c r="F67" s="90" t="s">
        <v>180</v>
      </c>
      <c r="O67" s="90">
        <v>20</v>
      </c>
      <c r="P67" s="90">
        <v>43</v>
      </c>
      <c r="V67" s="94" t="s">
        <v>53</v>
      </c>
      <c r="Z67" s="89" t="s">
        <v>130</v>
      </c>
      <c r="AB67" s="90">
        <v>1</v>
      </c>
    </row>
    <row r="68" spans="1:28" ht="12.75">
      <c r="A68" s="87">
        <v>49</v>
      </c>
      <c r="B68" s="88" t="s">
        <v>126</v>
      </c>
      <c r="C68" s="89" t="s">
        <v>236</v>
      </c>
      <c r="D68" s="111" t="s">
        <v>237</v>
      </c>
      <c r="E68" s="91">
        <v>101.76</v>
      </c>
      <c r="F68" s="90" t="s">
        <v>156</v>
      </c>
      <c r="O68" s="90">
        <v>20</v>
      </c>
      <c r="P68" s="90">
        <v>49</v>
      </c>
      <c r="V68" s="94" t="s">
        <v>238</v>
      </c>
      <c r="Z68" s="89" t="s">
        <v>130</v>
      </c>
      <c r="AB68" s="90">
        <v>7</v>
      </c>
    </row>
    <row r="69" spans="1:28" ht="12.75">
      <c r="A69" s="87">
        <v>50</v>
      </c>
      <c r="B69" s="88" t="s">
        <v>126</v>
      </c>
      <c r="C69" s="89" t="s">
        <v>239</v>
      </c>
      <c r="D69" s="111" t="s">
        <v>240</v>
      </c>
      <c r="E69" s="91">
        <v>428.4</v>
      </c>
      <c r="F69" s="90" t="s">
        <v>156</v>
      </c>
      <c r="O69" s="90">
        <v>20</v>
      </c>
      <c r="P69" s="90">
        <v>51</v>
      </c>
      <c r="V69" s="94" t="s">
        <v>238</v>
      </c>
      <c r="Z69" s="89" t="s">
        <v>130</v>
      </c>
      <c r="AB69" s="90">
        <v>1</v>
      </c>
    </row>
    <row r="70" spans="1:28" ht="12.75">
      <c r="A70" s="87">
        <v>51</v>
      </c>
      <c r="B70" s="88" t="s">
        <v>126</v>
      </c>
      <c r="C70" s="89" t="s">
        <v>241</v>
      </c>
      <c r="D70" s="111" t="s">
        <v>242</v>
      </c>
      <c r="E70" s="91">
        <v>472.56</v>
      </c>
      <c r="F70" s="90" t="s">
        <v>180</v>
      </c>
      <c r="O70" s="90">
        <v>20</v>
      </c>
      <c r="P70" s="90">
        <v>52</v>
      </c>
      <c r="V70" s="94" t="s">
        <v>238</v>
      </c>
      <c r="Z70" s="89" t="s">
        <v>130</v>
      </c>
      <c r="AB70" s="90">
        <v>1</v>
      </c>
    </row>
    <row r="71" spans="1:28" ht="25.5">
      <c r="A71" s="87">
        <v>52</v>
      </c>
      <c r="B71" s="88" t="s">
        <v>126</v>
      </c>
      <c r="C71" s="89" t="s">
        <v>243</v>
      </c>
      <c r="D71" s="111" t="s">
        <v>244</v>
      </c>
      <c r="E71" s="91">
        <v>2</v>
      </c>
      <c r="F71" s="90" t="s">
        <v>185</v>
      </c>
      <c r="O71" s="90">
        <v>20</v>
      </c>
      <c r="P71" s="90">
        <v>44</v>
      </c>
      <c r="V71" s="94" t="s">
        <v>238</v>
      </c>
      <c r="Z71" s="89" t="s">
        <v>130</v>
      </c>
      <c r="AB71" s="90">
        <v>1</v>
      </c>
    </row>
    <row r="72" spans="1:28" ht="12.75">
      <c r="A72" s="87">
        <v>53</v>
      </c>
      <c r="B72" s="88" t="s">
        <v>126</v>
      </c>
      <c r="C72" s="89" t="s">
        <v>245</v>
      </c>
      <c r="D72" s="111" t="s">
        <v>246</v>
      </c>
      <c r="E72" s="91">
        <v>1</v>
      </c>
      <c r="F72" s="90" t="s">
        <v>129</v>
      </c>
      <c r="O72" s="90">
        <v>20</v>
      </c>
      <c r="P72" s="90">
        <v>54</v>
      </c>
      <c r="V72" s="94" t="s">
        <v>133</v>
      </c>
      <c r="Z72" s="89" t="s">
        <v>130</v>
      </c>
      <c r="AB72" s="90">
        <v>7</v>
      </c>
    </row>
    <row r="73" spans="1:28" ht="12.75">
      <c r="A73" s="87">
        <v>54</v>
      </c>
      <c r="B73" s="88" t="s">
        <v>126</v>
      </c>
      <c r="C73" s="89" t="s">
        <v>247</v>
      </c>
      <c r="D73" s="111" t="s">
        <v>248</v>
      </c>
      <c r="E73" s="91">
        <v>48</v>
      </c>
      <c r="F73" s="90" t="s">
        <v>185</v>
      </c>
      <c r="O73" s="90">
        <v>20</v>
      </c>
      <c r="P73" s="90">
        <v>53</v>
      </c>
      <c r="V73" s="94" t="s">
        <v>133</v>
      </c>
      <c r="Z73" s="89" t="s">
        <v>130</v>
      </c>
      <c r="AB73" s="90">
        <v>1</v>
      </c>
    </row>
    <row r="74" spans="1:28" ht="12.75">
      <c r="A74" s="87">
        <v>55</v>
      </c>
      <c r="B74" s="88" t="s">
        <v>126</v>
      </c>
      <c r="C74" s="89" t="s">
        <v>249</v>
      </c>
      <c r="D74" s="111" t="s">
        <v>250</v>
      </c>
      <c r="E74" s="91">
        <v>236</v>
      </c>
      <c r="F74" s="90" t="s">
        <v>180</v>
      </c>
      <c r="O74" s="90">
        <v>20</v>
      </c>
      <c r="P74" s="90">
        <v>45</v>
      </c>
      <c r="V74" s="94" t="s">
        <v>133</v>
      </c>
      <c r="Z74" s="89" t="s">
        <v>130</v>
      </c>
      <c r="AB74" s="90">
        <v>1</v>
      </c>
    </row>
    <row r="75" spans="1:28" ht="12.75">
      <c r="A75" s="87">
        <v>56</v>
      </c>
      <c r="B75" s="88" t="s">
        <v>126</v>
      </c>
      <c r="C75" s="89" t="s">
        <v>251</v>
      </c>
      <c r="D75" s="111" t="s">
        <v>252</v>
      </c>
      <c r="E75" s="91">
        <v>46</v>
      </c>
      <c r="F75" s="90" t="s">
        <v>185</v>
      </c>
      <c r="O75" s="90">
        <v>20</v>
      </c>
      <c r="P75" s="90">
        <v>46</v>
      </c>
      <c r="V75" s="94" t="s">
        <v>133</v>
      </c>
      <c r="Z75" s="89" t="s">
        <v>130</v>
      </c>
      <c r="AB75" s="90">
        <v>1</v>
      </c>
    </row>
    <row r="76" spans="1:28" ht="25.5">
      <c r="A76" s="87">
        <v>57</v>
      </c>
      <c r="B76" s="88" t="s">
        <v>126</v>
      </c>
      <c r="C76" s="89" t="s">
        <v>253</v>
      </c>
      <c r="D76" s="111" t="s">
        <v>254</v>
      </c>
      <c r="E76" s="91">
        <v>2</v>
      </c>
      <c r="F76" s="90" t="s">
        <v>185</v>
      </c>
      <c r="O76" s="90">
        <v>20</v>
      </c>
      <c r="P76" s="90">
        <v>48</v>
      </c>
      <c r="V76" s="94" t="s">
        <v>133</v>
      </c>
      <c r="Z76" s="89" t="s">
        <v>130</v>
      </c>
      <c r="AB76" s="90">
        <v>7</v>
      </c>
    </row>
    <row r="77" spans="1:28" ht="12.75">
      <c r="A77" s="87">
        <v>58</v>
      </c>
      <c r="B77" s="88" t="s">
        <v>126</v>
      </c>
      <c r="C77" s="89" t="s">
        <v>255</v>
      </c>
      <c r="D77" s="111" t="s">
        <v>256</v>
      </c>
      <c r="E77" s="91">
        <v>101.76</v>
      </c>
      <c r="F77" s="90" t="s">
        <v>180</v>
      </c>
      <c r="O77" s="90">
        <v>20</v>
      </c>
      <c r="P77" s="90">
        <v>50</v>
      </c>
      <c r="V77" s="94" t="s">
        <v>133</v>
      </c>
      <c r="Z77" s="89" t="s">
        <v>130</v>
      </c>
      <c r="AB77" s="90">
        <v>1</v>
      </c>
    </row>
    <row r="78" spans="4:23" ht="12.75">
      <c r="D78" s="122" t="s">
        <v>257</v>
      </c>
      <c r="E78" s="123"/>
      <c r="H78" s="123"/>
      <c r="I78" s="123"/>
      <c r="J78" s="123"/>
      <c r="L78" s="124">
        <v>0</v>
      </c>
      <c r="N78" s="125">
        <v>0</v>
      </c>
      <c r="W78" s="91">
        <v>0</v>
      </c>
    </row>
    <row r="80" ht="12.75">
      <c r="B80" s="89" t="s">
        <v>258</v>
      </c>
    </row>
    <row r="81" spans="1:28" ht="25.5">
      <c r="A81" s="87">
        <v>59</v>
      </c>
      <c r="B81" s="88" t="s">
        <v>126</v>
      </c>
      <c r="C81" s="89" t="s">
        <v>259</v>
      </c>
      <c r="D81" s="111" t="s">
        <v>260</v>
      </c>
      <c r="E81" s="91">
        <v>665.462</v>
      </c>
      <c r="F81" s="90" t="s">
        <v>156</v>
      </c>
      <c r="O81" s="90">
        <v>20</v>
      </c>
      <c r="P81" s="90">
        <v>55</v>
      </c>
      <c r="V81" s="94" t="s">
        <v>53</v>
      </c>
      <c r="Z81" s="89" t="s">
        <v>130</v>
      </c>
      <c r="AB81" s="90">
        <v>7</v>
      </c>
    </row>
    <row r="82" spans="1:28" ht="25.5">
      <c r="A82" s="87">
        <v>60</v>
      </c>
      <c r="B82" s="88" t="s">
        <v>126</v>
      </c>
      <c r="C82" s="89" t="s">
        <v>261</v>
      </c>
      <c r="D82" s="111" t="s">
        <v>262</v>
      </c>
      <c r="E82" s="91">
        <v>605.502</v>
      </c>
      <c r="F82" s="90" t="s">
        <v>156</v>
      </c>
      <c r="O82" s="90">
        <v>20</v>
      </c>
      <c r="P82" s="90">
        <v>57</v>
      </c>
      <c r="V82" s="94" t="s">
        <v>53</v>
      </c>
      <c r="Z82" s="89" t="s">
        <v>130</v>
      </c>
      <c r="AB82" s="90">
        <v>7</v>
      </c>
    </row>
    <row r="83" spans="1:28" ht="25.5">
      <c r="A83" s="87">
        <v>61</v>
      </c>
      <c r="B83" s="88" t="s">
        <v>126</v>
      </c>
      <c r="C83" s="89" t="s">
        <v>263</v>
      </c>
      <c r="D83" s="111" t="s">
        <v>264</v>
      </c>
      <c r="E83" s="91">
        <v>605.502</v>
      </c>
      <c r="F83" s="90" t="s">
        <v>156</v>
      </c>
      <c r="O83" s="90">
        <v>20</v>
      </c>
      <c r="P83" s="90">
        <v>58</v>
      </c>
      <c r="V83" s="94" t="s">
        <v>53</v>
      </c>
      <c r="Z83" s="89" t="s">
        <v>130</v>
      </c>
      <c r="AB83" s="90">
        <v>7</v>
      </c>
    </row>
    <row r="84" spans="1:28" ht="25.5">
      <c r="A84" s="87">
        <v>62</v>
      </c>
      <c r="B84" s="88" t="s">
        <v>126</v>
      </c>
      <c r="C84" s="89" t="s">
        <v>265</v>
      </c>
      <c r="D84" s="111" t="s">
        <v>266</v>
      </c>
      <c r="E84" s="91">
        <v>605.502</v>
      </c>
      <c r="F84" s="90" t="s">
        <v>156</v>
      </c>
      <c r="O84" s="90">
        <v>20</v>
      </c>
      <c r="P84" s="90">
        <v>56</v>
      </c>
      <c r="V84" s="94" t="s">
        <v>53</v>
      </c>
      <c r="Z84" s="89" t="s">
        <v>130</v>
      </c>
      <c r="AB84" s="90">
        <v>7</v>
      </c>
    </row>
    <row r="85" spans="1:28" ht="12.75">
      <c r="A85" s="87">
        <v>63</v>
      </c>
      <c r="B85" s="88" t="s">
        <v>126</v>
      </c>
      <c r="C85" s="89" t="s">
        <v>267</v>
      </c>
      <c r="D85" s="111" t="s">
        <v>268</v>
      </c>
      <c r="E85" s="91">
        <v>32.697</v>
      </c>
      <c r="F85" s="90" t="s">
        <v>269</v>
      </c>
      <c r="O85" s="90">
        <v>20</v>
      </c>
      <c r="P85" s="90">
        <v>62</v>
      </c>
      <c r="V85" s="94" t="s">
        <v>238</v>
      </c>
      <c r="Z85" s="89" t="s">
        <v>130</v>
      </c>
      <c r="AB85" s="90">
        <v>1</v>
      </c>
    </row>
    <row r="86" spans="1:28" ht="12.75">
      <c r="A86" s="87">
        <v>64</v>
      </c>
      <c r="B86" s="88" t="s">
        <v>126</v>
      </c>
      <c r="C86" s="89" t="s">
        <v>270</v>
      </c>
      <c r="D86" s="111" t="s">
        <v>271</v>
      </c>
      <c r="E86" s="91">
        <v>227.588</v>
      </c>
      <c r="F86" s="90" t="s">
        <v>269</v>
      </c>
      <c r="O86" s="90">
        <v>20</v>
      </c>
      <c r="P86" s="90">
        <v>61</v>
      </c>
      <c r="V86" s="94" t="s">
        <v>133</v>
      </c>
      <c r="Z86" s="89" t="s">
        <v>130</v>
      </c>
      <c r="AB86" s="90">
        <v>1</v>
      </c>
    </row>
    <row r="87" spans="1:28" ht="12.75">
      <c r="A87" s="87">
        <v>65</v>
      </c>
      <c r="B87" s="88" t="s">
        <v>126</v>
      </c>
      <c r="C87" s="89" t="s">
        <v>272</v>
      </c>
      <c r="D87" s="111" t="s">
        <v>273</v>
      </c>
      <c r="E87" s="91">
        <v>32.697</v>
      </c>
      <c r="F87" s="90" t="s">
        <v>269</v>
      </c>
      <c r="O87" s="90">
        <v>20</v>
      </c>
      <c r="P87" s="90">
        <v>59</v>
      </c>
      <c r="V87" s="94" t="s">
        <v>133</v>
      </c>
      <c r="Z87" s="89" t="s">
        <v>130</v>
      </c>
      <c r="AB87" s="90">
        <v>1</v>
      </c>
    </row>
    <row r="88" spans="1:28" ht="12.75">
      <c r="A88" s="87">
        <v>66</v>
      </c>
      <c r="B88" s="88" t="s">
        <v>126</v>
      </c>
      <c r="C88" s="89" t="s">
        <v>274</v>
      </c>
      <c r="D88" s="111" t="s">
        <v>275</v>
      </c>
      <c r="E88" s="91">
        <v>54.495</v>
      </c>
      <c r="F88" s="90" t="s">
        <v>269</v>
      </c>
      <c r="O88" s="90">
        <v>20</v>
      </c>
      <c r="P88" s="90">
        <v>60</v>
      </c>
      <c r="V88" s="94" t="s">
        <v>133</v>
      </c>
      <c r="Z88" s="89" t="s">
        <v>130</v>
      </c>
      <c r="AB88" s="90">
        <v>1</v>
      </c>
    </row>
    <row r="89" spans="4:23" ht="12.75">
      <c r="D89" s="122" t="s">
        <v>276</v>
      </c>
      <c r="E89" s="123"/>
      <c r="H89" s="123"/>
      <c r="I89" s="123"/>
      <c r="J89" s="123"/>
      <c r="L89" s="124">
        <v>0</v>
      </c>
      <c r="N89" s="125">
        <v>0</v>
      </c>
      <c r="W89" s="91">
        <v>0</v>
      </c>
    </row>
    <row r="91" ht="12.75">
      <c r="B91" s="89" t="s">
        <v>408</v>
      </c>
    </row>
    <row r="92" spans="1:28" ht="25.5">
      <c r="A92" s="87">
        <v>67</v>
      </c>
      <c r="B92" s="88" t="s">
        <v>277</v>
      </c>
      <c r="C92" s="89" t="s">
        <v>278</v>
      </c>
      <c r="D92" s="111" t="s">
        <v>279</v>
      </c>
      <c r="E92" s="91">
        <v>203</v>
      </c>
      <c r="F92" s="90" t="s">
        <v>180</v>
      </c>
      <c r="O92" s="90">
        <v>20</v>
      </c>
      <c r="P92" s="90">
        <v>77</v>
      </c>
      <c r="V92" s="94" t="s">
        <v>280</v>
      </c>
      <c r="W92" s="91">
        <v>23.954</v>
      </c>
      <c r="Z92" s="89" t="s">
        <v>281</v>
      </c>
      <c r="AB92" s="90">
        <v>1</v>
      </c>
    </row>
    <row r="93" spans="1:28" ht="12.75">
      <c r="A93" s="87">
        <v>68</v>
      </c>
      <c r="B93" s="88" t="s">
        <v>277</v>
      </c>
      <c r="C93" s="89" t="s">
        <v>282</v>
      </c>
      <c r="D93" s="111" t="s">
        <v>283</v>
      </c>
      <c r="E93" s="91">
        <v>3</v>
      </c>
      <c r="F93" s="90" t="s">
        <v>284</v>
      </c>
      <c r="O93" s="90">
        <v>20</v>
      </c>
      <c r="P93" s="90">
        <v>77</v>
      </c>
      <c r="V93" s="94" t="s">
        <v>280</v>
      </c>
      <c r="W93" s="91">
        <v>0.147</v>
      </c>
      <c r="Z93" s="89" t="s">
        <v>281</v>
      </c>
      <c r="AB93" s="90">
        <v>1</v>
      </c>
    </row>
    <row r="94" spans="1:28" ht="12.75">
      <c r="A94" s="87">
        <v>69</v>
      </c>
      <c r="B94" s="88" t="s">
        <v>277</v>
      </c>
      <c r="C94" s="89" t="s">
        <v>285</v>
      </c>
      <c r="D94" s="111" t="s">
        <v>286</v>
      </c>
      <c r="E94" s="91">
        <v>2</v>
      </c>
      <c r="F94" s="90" t="s">
        <v>284</v>
      </c>
      <c r="O94" s="90">
        <v>20</v>
      </c>
      <c r="P94" s="90">
        <v>77</v>
      </c>
      <c r="V94" s="94" t="s">
        <v>280</v>
      </c>
      <c r="W94" s="91">
        <v>0.928</v>
      </c>
      <c r="Z94" s="89" t="s">
        <v>281</v>
      </c>
      <c r="AB94" s="90">
        <v>1</v>
      </c>
    </row>
    <row r="95" spans="1:28" ht="12.75">
      <c r="A95" s="87">
        <v>70</v>
      </c>
      <c r="B95" s="88" t="s">
        <v>277</v>
      </c>
      <c r="C95" s="89" t="s">
        <v>287</v>
      </c>
      <c r="D95" s="111" t="s">
        <v>288</v>
      </c>
      <c r="E95" s="91">
        <v>2</v>
      </c>
      <c r="F95" s="90" t="s">
        <v>284</v>
      </c>
      <c r="O95" s="90">
        <v>20</v>
      </c>
      <c r="P95" s="90">
        <v>77</v>
      </c>
      <c r="V95" s="94" t="s">
        <v>280</v>
      </c>
      <c r="W95" s="91">
        <v>0.736</v>
      </c>
      <c r="Z95" s="89" t="s">
        <v>281</v>
      </c>
      <c r="AB95" s="90">
        <v>1</v>
      </c>
    </row>
    <row r="96" spans="1:28" ht="12.75">
      <c r="A96" s="87">
        <v>71</v>
      </c>
      <c r="B96" s="88" t="s">
        <v>277</v>
      </c>
      <c r="C96" s="89" t="s">
        <v>289</v>
      </c>
      <c r="D96" s="111" t="s">
        <v>290</v>
      </c>
      <c r="E96" s="91">
        <v>1</v>
      </c>
      <c r="F96" s="90" t="s">
        <v>284</v>
      </c>
      <c r="O96" s="90">
        <v>20</v>
      </c>
      <c r="P96" s="90">
        <v>77</v>
      </c>
      <c r="V96" s="94" t="s">
        <v>280</v>
      </c>
      <c r="W96" s="91">
        <v>4.279</v>
      </c>
      <c r="Z96" s="89" t="s">
        <v>281</v>
      </c>
      <c r="AB96" s="90">
        <v>1</v>
      </c>
    </row>
    <row r="97" spans="1:28" ht="12.75">
      <c r="A97" s="87">
        <v>72</v>
      </c>
      <c r="B97" s="88" t="s">
        <v>277</v>
      </c>
      <c r="C97" s="89" t="s">
        <v>291</v>
      </c>
      <c r="D97" s="111" t="s">
        <v>292</v>
      </c>
      <c r="E97" s="91">
        <v>4</v>
      </c>
      <c r="F97" s="90" t="s">
        <v>284</v>
      </c>
      <c r="O97" s="90">
        <v>20</v>
      </c>
      <c r="P97" s="90">
        <v>77</v>
      </c>
      <c r="V97" s="94" t="s">
        <v>280</v>
      </c>
      <c r="W97" s="91">
        <v>3.164</v>
      </c>
      <c r="Z97" s="89" t="s">
        <v>281</v>
      </c>
      <c r="AB97" s="90">
        <v>1</v>
      </c>
    </row>
    <row r="98" spans="1:28" ht="25.5">
      <c r="A98" s="87">
        <v>73</v>
      </c>
      <c r="B98" s="88" t="s">
        <v>277</v>
      </c>
      <c r="C98" s="89" t="s">
        <v>293</v>
      </c>
      <c r="D98" s="111" t="s">
        <v>294</v>
      </c>
      <c r="E98" s="91">
        <v>135</v>
      </c>
      <c r="F98" s="90" t="s">
        <v>180</v>
      </c>
      <c r="O98" s="90">
        <v>20</v>
      </c>
      <c r="P98" s="90">
        <v>77</v>
      </c>
      <c r="V98" s="94" t="s">
        <v>280</v>
      </c>
      <c r="W98" s="91">
        <v>14.31</v>
      </c>
      <c r="Z98" s="89" t="s">
        <v>281</v>
      </c>
      <c r="AB98" s="90">
        <v>1</v>
      </c>
    </row>
    <row r="99" spans="1:28" ht="12.75">
      <c r="A99" s="87">
        <v>74</v>
      </c>
      <c r="B99" s="88" t="s">
        <v>277</v>
      </c>
      <c r="C99" s="89" t="s">
        <v>295</v>
      </c>
      <c r="D99" s="111" t="s">
        <v>296</v>
      </c>
      <c r="E99" s="91">
        <v>4</v>
      </c>
      <c r="F99" s="90" t="s">
        <v>284</v>
      </c>
      <c r="O99" s="90">
        <v>20</v>
      </c>
      <c r="P99" s="90">
        <v>77</v>
      </c>
      <c r="V99" s="94" t="s">
        <v>280</v>
      </c>
      <c r="W99" s="91">
        <v>0.872</v>
      </c>
      <c r="Z99" s="89" t="s">
        <v>281</v>
      </c>
      <c r="AB99" s="90">
        <v>1</v>
      </c>
    </row>
    <row r="100" spans="1:28" ht="12.75">
      <c r="A100" s="87">
        <v>75</v>
      </c>
      <c r="B100" s="88" t="s">
        <v>277</v>
      </c>
      <c r="C100" s="89" t="s">
        <v>297</v>
      </c>
      <c r="D100" s="111" t="s">
        <v>298</v>
      </c>
      <c r="E100" s="91">
        <v>115</v>
      </c>
      <c r="F100" s="90" t="s">
        <v>180</v>
      </c>
      <c r="O100" s="90">
        <v>20</v>
      </c>
      <c r="P100" s="90">
        <v>77</v>
      </c>
      <c r="V100" s="94" t="s">
        <v>280</v>
      </c>
      <c r="W100" s="91">
        <v>9.085</v>
      </c>
      <c r="Z100" s="89" t="s">
        <v>281</v>
      </c>
      <c r="AB100" s="90">
        <v>1</v>
      </c>
    </row>
    <row r="101" spans="1:28" ht="12.75">
      <c r="A101" s="87">
        <v>76</v>
      </c>
      <c r="B101" s="88" t="s">
        <v>277</v>
      </c>
      <c r="C101" s="89" t="s">
        <v>299</v>
      </c>
      <c r="D101" s="111" t="s">
        <v>300</v>
      </c>
      <c r="E101" s="91">
        <v>135</v>
      </c>
      <c r="F101" s="90" t="s">
        <v>180</v>
      </c>
      <c r="O101" s="90">
        <v>20</v>
      </c>
      <c r="P101" s="90">
        <v>77</v>
      </c>
      <c r="V101" s="94" t="s">
        <v>280</v>
      </c>
      <c r="W101" s="91">
        <v>10.665</v>
      </c>
      <c r="Z101" s="89" t="s">
        <v>281</v>
      </c>
      <c r="AB101" s="90">
        <v>7</v>
      </c>
    </row>
    <row r="102" spans="1:28" ht="12.75">
      <c r="A102" s="87">
        <v>77</v>
      </c>
      <c r="B102" s="88" t="s">
        <v>301</v>
      </c>
      <c r="C102" s="89" t="s">
        <v>302</v>
      </c>
      <c r="D102" s="111" t="s">
        <v>303</v>
      </c>
      <c r="E102" s="91">
        <v>4</v>
      </c>
      <c r="F102" s="90" t="s">
        <v>284</v>
      </c>
      <c r="O102" s="90">
        <v>20</v>
      </c>
      <c r="P102" s="90">
        <v>77</v>
      </c>
      <c r="V102" s="94" t="s">
        <v>280</v>
      </c>
      <c r="W102" s="91">
        <v>26.26</v>
      </c>
      <c r="Z102" s="89" t="s">
        <v>304</v>
      </c>
      <c r="AB102" s="90">
        <v>1</v>
      </c>
    </row>
    <row r="103" spans="1:28" ht="12.75">
      <c r="A103" s="87">
        <v>78</v>
      </c>
      <c r="B103" s="88" t="s">
        <v>305</v>
      </c>
      <c r="C103" s="89" t="s">
        <v>306</v>
      </c>
      <c r="D103" s="111" t="s">
        <v>307</v>
      </c>
      <c r="E103" s="91">
        <v>135</v>
      </c>
      <c r="F103" s="90" t="s">
        <v>180</v>
      </c>
      <c r="O103" s="90">
        <v>20</v>
      </c>
      <c r="P103" s="90">
        <v>77</v>
      </c>
      <c r="V103" s="94" t="s">
        <v>280</v>
      </c>
      <c r="W103" s="91">
        <v>74.79</v>
      </c>
      <c r="Z103" s="89" t="s">
        <v>308</v>
      </c>
      <c r="AB103" s="90">
        <v>1</v>
      </c>
    </row>
    <row r="104" spans="1:28" ht="12.75">
      <c r="A104" s="87">
        <v>79</v>
      </c>
      <c r="B104" s="88" t="s">
        <v>305</v>
      </c>
      <c r="C104" s="89" t="s">
        <v>309</v>
      </c>
      <c r="D104" s="111" t="s">
        <v>310</v>
      </c>
      <c r="E104" s="91">
        <v>135</v>
      </c>
      <c r="F104" s="90" t="s">
        <v>180</v>
      </c>
      <c r="O104" s="90">
        <v>20</v>
      </c>
      <c r="P104" s="90">
        <v>77</v>
      </c>
      <c r="V104" s="94" t="s">
        <v>280</v>
      </c>
      <c r="W104" s="91">
        <v>9.855</v>
      </c>
      <c r="Z104" s="89" t="s">
        <v>311</v>
      </c>
      <c r="AB104" s="90">
        <v>1</v>
      </c>
    </row>
    <row r="105" spans="1:28" ht="12.75">
      <c r="A105" s="87">
        <v>80</v>
      </c>
      <c r="B105" s="88" t="s">
        <v>305</v>
      </c>
      <c r="C105" s="89" t="s">
        <v>312</v>
      </c>
      <c r="D105" s="111" t="s">
        <v>313</v>
      </c>
      <c r="E105" s="91">
        <v>203</v>
      </c>
      <c r="F105" s="90" t="s">
        <v>180</v>
      </c>
      <c r="O105" s="90">
        <v>20</v>
      </c>
      <c r="P105" s="90">
        <v>77</v>
      </c>
      <c r="V105" s="94" t="s">
        <v>280</v>
      </c>
      <c r="W105" s="91">
        <v>5.278</v>
      </c>
      <c r="Z105" s="89" t="s">
        <v>311</v>
      </c>
      <c r="AB105" s="90">
        <v>1</v>
      </c>
    </row>
    <row r="106" spans="1:28" ht="12.75">
      <c r="A106" s="87">
        <v>81</v>
      </c>
      <c r="B106" s="88" t="s">
        <v>305</v>
      </c>
      <c r="C106" s="89" t="s">
        <v>314</v>
      </c>
      <c r="D106" s="111" t="s">
        <v>315</v>
      </c>
      <c r="E106" s="91">
        <v>135</v>
      </c>
      <c r="F106" s="90" t="s">
        <v>180</v>
      </c>
      <c r="O106" s="90">
        <v>20</v>
      </c>
      <c r="P106" s="90">
        <v>77</v>
      </c>
      <c r="V106" s="94" t="s">
        <v>280</v>
      </c>
      <c r="W106" s="91">
        <v>32.535</v>
      </c>
      <c r="Z106" s="89" t="s">
        <v>308</v>
      </c>
      <c r="AB106" s="90">
        <v>1</v>
      </c>
    </row>
    <row r="107" spans="1:28" ht="12.75">
      <c r="A107" s="87">
        <v>82</v>
      </c>
      <c r="B107" s="88" t="s">
        <v>305</v>
      </c>
      <c r="C107" s="89" t="s">
        <v>316</v>
      </c>
      <c r="D107" s="111" t="s">
        <v>317</v>
      </c>
      <c r="E107" s="91">
        <v>55</v>
      </c>
      <c r="F107" s="90" t="s">
        <v>156</v>
      </c>
      <c r="O107" s="90">
        <v>20</v>
      </c>
      <c r="P107" s="90">
        <v>77</v>
      </c>
      <c r="V107" s="94" t="s">
        <v>280</v>
      </c>
      <c r="W107" s="91">
        <v>6.38</v>
      </c>
      <c r="Z107" s="89" t="s">
        <v>308</v>
      </c>
      <c r="AB107" s="90">
        <v>1</v>
      </c>
    </row>
    <row r="108" spans="1:28" ht="25.5">
      <c r="A108" s="87">
        <v>83</v>
      </c>
      <c r="B108" s="88" t="s">
        <v>318</v>
      </c>
      <c r="C108" s="89" t="s">
        <v>319</v>
      </c>
      <c r="D108" s="111" t="s">
        <v>320</v>
      </c>
      <c r="E108" s="91">
        <v>203</v>
      </c>
      <c r="F108" s="90" t="s">
        <v>180</v>
      </c>
      <c r="K108" s="93">
        <v>0.00026</v>
      </c>
      <c r="L108" s="93">
        <v>0.052779999999999994</v>
      </c>
      <c r="O108" s="90">
        <v>20</v>
      </c>
      <c r="P108" s="90">
        <v>77</v>
      </c>
      <c r="V108" s="94" t="s">
        <v>45</v>
      </c>
      <c r="Z108" s="89" t="s">
        <v>321</v>
      </c>
      <c r="AA108" s="89" t="s">
        <v>322</v>
      </c>
      <c r="AB108" s="90">
        <v>2</v>
      </c>
    </row>
    <row r="109" spans="1:28" ht="12.75">
      <c r="A109" s="87">
        <v>84</v>
      </c>
      <c r="B109" s="88" t="s">
        <v>318</v>
      </c>
      <c r="C109" s="89" t="s">
        <v>323</v>
      </c>
      <c r="D109" s="111" t="s">
        <v>324</v>
      </c>
      <c r="E109" s="91">
        <v>4</v>
      </c>
      <c r="F109" s="90" t="s">
        <v>284</v>
      </c>
      <c r="K109" s="93">
        <v>0.07</v>
      </c>
      <c r="L109" s="93">
        <v>0.28</v>
      </c>
      <c r="O109" s="90">
        <v>20</v>
      </c>
      <c r="P109" s="90">
        <v>77</v>
      </c>
      <c r="V109" s="94" t="s">
        <v>45</v>
      </c>
      <c r="Z109" s="89" t="s">
        <v>325</v>
      </c>
      <c r="AA109" s="89" t="s">
        <v>326</v>
      </c>
      <c r="AB109" s="90">
        <v>2</v>
      </c>
    </row>
    <row r="110" spans="1:28" ht="12.75">
      <c r="A110" s="87">
        <v>85</v>
      </c>
      <c r="B110" s="88" t="s">
        <v>318</v>
      </c>
      <c r="C110" s="89" t="s">
        <v>327</v>
      </c>
      <c r="D110" s="111" t="s">
        <v>328</v>
      </c>
      <c r="E110" s="91">
        <v>115</v>
      </c>
      <c r="F110" s="90" t="s">
        <v>180</v>
      </c>
      <c r="O110" s="90">
        <v>20</v>
      </c>
      <c r="P110" s="90">
        <v>77</v>
      </c>
      <c r="V110" s="94" t="s">
        <v>45</v>
      </c>
      <c r="Z110" s="89" t="s">
        <v>329</v>
      </c>
      <c r="AA110" s="89" t="s">
        <v>330</v>
      </c>
      <c r="AB110" s="90">
        <v>2</v>
      </c>
    </row>
    <row r="111" spans="1:28" ht="12.75">
      <c r="A111" s="87">
        <v>86</v>
      </c>
      <c r="B111" s="88" t="s">
        <v>318</v>
      </c>
      <c r="C111" s="89" t="s">
        <v>331</v>
      </c>
      <c r="D111" s="111" t="s">
        <v>332</v>
      </c>
      <c r="E111" s="91">
        <v>203</v>
      </c>
      <c r="F111" s="90" t="s">
        <v>180</v>
      </c>
      <c r="O111" s="90">
        <v>20</v>
      </c>
      <c r="P111" s="90">
        <v>77</v>
      </c>
      <c r="V111" s="94" t="s">
        <v>45</v>
      </c>
      <c r="Z111" s="89" t="s">
        <v>333</v>
      </c>
      <c r="AA111" s="89" t="s">
        <v>334</v>
      </c>
      <c r="AB111" s="90">
        <v>2</v>
      </c>
    </row>
    <row r="112" spans="1:28" ht="12.75">
      <c r="A112" s="87">
        <v>87</v>
      </c>
      <c r="B112" s="88" t="s">
        <v>318</v>
      </c>
      <c r="C112" s="89" t="s">
        <v>335</v>
      </c>
      <c r="D112" s="111" t="s">
        <v>336</v>
      </c>
      <c r="E112" s="91">
        <v>4</v>
      </c>
      <c r="F112" s="90" t="s">
        <v>284</v>
      </c>
      <c r="K112" s="93">
        <v>0.01</v>
      </c>
      <c r="L112" s="93">
        <v>0.04</v>
      </c>
      <c r="O112" s="90">
        <v>20</v>
      </c>
      <c r="P112" s="90">
        <v>77</v>
      </c>
      <c r="V112" s="94" t="s">
        <v>45</v>
      </c>
      <c r="Z112" s="89" t="s">
        <v>337</v>
      </c>
      <c r="AA112" s="89" t="s">
        <v>338</v>
      </c>
      <c r="AB112" s="90">
        <v>8</v>
      </c>
    </row>
    <row r="113" spans="1:28" ht="12.75">
      <c r="A113" s="87">
        <v>88</v>
      </c>
      <c r="B113" s="88" t="s">
        <v>318</v>
      </c>
      <c r="C113" s="89" t="s">
        <v>339</v>
      </c>
      <c r="D113" s="111" t="s">
        <v>340</v>
      </c>
      <c r="E113" s="91">
        <v>4</v>
      </c>
      <c r="F113" s="90" t="s">
        <v>284</v>
      </c>
      <c r="K113" s="93">
        <v>0.01</v>
      </c>
      <c r="L113" s="93">
        <v>0.04</v>
      </c>
      <c r="O113" s="90">
        <v>20</v>
      </c>
      <c r="P113" s="90">
        <v>77</v>
      </c>
      <c r="V113" s="94" t="s">
        <v>45</v>
      </c>
      <c r="Z113" s="89" t="s">
        <v>337</v>
      </c>
      <c r="AA113" s="89" t="s">
        <v>341</v>
      </c>
      <c r="AB113" s="90">
        <v>8</v>
      </c>
    </row>
    <row r="114" spans="1:28" ht="12.75">
      <c r="A114" s="87">
        <v>89</v>
      </c>
      <c r="B114" s="88" t="s">
        <v>318</v>
      </c>
      <c r="C114" s="89" t="s">
        <v>342</v>
      </c>
      <c r="D114" s="111" t="s">
        <v>343</v>
      </c>
      <c r="E114" s="91">
        <v>112.5</v>
      </c>
      <c r="F114" s="90" t="s">
        <v>161</v>
      </c>
      <c r="K114" s="93">
        <v>0.001</v>
      </c>
      <c r="L114" s="93">
        <v>0.1125</v>
      </c>
      <c r="O114" s="90">
        <v>20</v>
      </c>
      <c r="P114" s="90">
        <v>77</v>
      </c>
      <c r="V114" s="94" t="s">
        <v>45</v>
      </c>
      <c r="Z114" s="89" t="s">
        <v>344</v>
      </c>
      <c r="AA114" s="89" t="s">
        <v>345</v>
      </c>
      <c r="AB114" s="90">
        <v>8</v>
      </c>
    </row>
    <row r="115" spans="1:28" ht="12.75">
      <c r="A115" s="87">
        <v>90</v>
      </c>
      <c r="B115" s="88" t="s">
        <v>318</v>
      </c>
      <c r="C115" s="89" t="s">
        <v>346</v>
      </c>
      <c r="D115" s="111" t="s">
        <v>347</v>
      </c>
      <c r="E115" s="91">
        <v>4</v>
      </c>
      <c r="F115" s="90" t="s">
        <v>284</v>
      </c>
      <c r="K115" s="93">
        <v>0.0001</v>
      </c>
      <c r="L115" s="93">
        <v>0.0004</v>
      </c>
      <c r="O115" s="90">
        <v>20</v>
      </c>
      <c r="P115" s="90">
        <v>77</v>
      </c>
      <c r="V115" s="94" t="s">
        <v>45</v>
      </c>
      <c r="Z115" s="89" t="s">
        <v>344</v>
      </c>
      <c r="AA115" s="89" t="s">
        <v>348</v>
      </c>
      <c r="AB115" s="90">
        <v>2</v>
      </c>
    </row>
    <row r="116" spans="1:28" ht="12.75">
      <c r="A116" s="87">
        <v>91</v>
      </c>
      <c r="B116" s="88" t="s">
        <v>318</v>
      </c>
      <c r="C116" s="89" t="s">
        <v>349</v>
      </c>
      <c r="D116" s="111" t="s">
        <v>350</v>
      </c>
      <c r="E116" s="91">
        <v>1</v>
      </c>
      <c r="F116" s="90" t="s">
        <v>284</v>
      </c>
      <c r="O116" s="90">
        <v>20</v>
      </c>
      <c r="P116" s="90">
        <v>77</v>
      </c>
      <c r="V116" s="94" t="s">
        <v>45</v>
      </c>
      <c r="Z116" s="89" t="s">
        <v>351</v>
      </c>
      <c r="AA116" s="89" t="s">
        <v>352</v>
      </c>
      <c r="AB116" s="90">
        <v>8</v>
      </c>
    </row>
    <row r="117" spans="1:28" ht="12.75">
      <c r="A117" s="87">
        <v>92</v>
      </c>
      <c r="B117" s="88" t="s">
        <v>318</v>
      </c>
      <c r="C117" s="89" t="s">
        <v>353</v>
      </c>
      <c r="D117" s="111" t="s">
        <v>354</v>
      </c>
      <c r="E117" s="91">
        <v>1</v>
      </c>
      <c r="F117" s="90" t="s">
        <v>284</v>
      </c>
      <c r="O117" s="90">
        <v>20</v>
      </c>
      <c r="P117" s="90">
        <v>77</v>
      </c>
      <c r="V117" s="94" t="s">
        <v>45</v>
      </c>
      <c r="Z117" s="89" t="s">
        <v>355</v>
      </c>
      <c r="AA117" s="89" t="s">
        <v>356</v>
      </c>
      <c r="AB117" s="90">
        <v>8</v>
      </c>
    </row>
    <row r="118" spans="1:28" ht="12.75">
      <c r="A118" s="87">
        <v>93</v>
      </c>
      <c r="B118" s="88" t="s">
        <v>318</v>
      </c>
      <c r="C118" s="89" t="s">
        <v>357</v>
      </c>
      <c r="D118" s="111" t="s">
        <v>358</v>
      </c>
      <c r="E118" s="91">
        <v>1</v>
      </c>
      <c r="F118" s="90" t="s">
        <v>284</v>
      </c>
      <c r="O118" s="90">
        <v>20</v>
      </c>
      <c r="P118" s="90">
        <v>77</v>
      </c>
      <c r="V118" s="94" t="s">
        <v>45</v>
      </c>
      <c r="Z118" s="89" t="s">
        <v>355</v>
      </c>
      <c r="AA118" s="89" t="s">
        <v>359</v>
      </c>
      <c r="AB118" s="90">
        <v>2</v>
      </c>
    </row>
    <row r="119" spans="1:28" ht="12.75">
      <c r="A119" s="87">
        <v>94</v>
      </c>
      <c r="B119" s="88" t="s">
        <v>318</v>
      </c>
      <c r="C119" s="89" t="s">
        <v>360</v>
      </c>
      <c r="D119" s="111" t="s">
        <v>361</v>
      </c>
      <c r="E119" s="91">
        <v>2</v>
      </c>
      <c r="F119" s="90" t="s">
        <v>284</v>
      </c>
      <c r="O119" s="90">
        <v>20</v>
      </c>
      <c r="P119" s="90">
        <v>77</v>
      </c>
      <c r="V119" s="94" t="s">
        <v>45</v>
      </c>
      <c r="Z119" s="89" t="s">
        <v>362</v>
      </c>
      <c r="AA119" s="89" t="s">
        <v>363</v>
      </c>
      <c r="AB119" s="90">
        <v>2</v>
      </c>
    </row>
    <row r="120" spans="1:28" ht="12.75">
      <c r="A120" s="87">
        <v>95</v>
      </c>
      <c r="B120" s="88" t="s">
        <v>318</v>
      </c>
      <c r="C120" s="89" t="s">
        <v>364</v>
      </c>
      <c r="D120" s="111" t="s">
        <v>365</v>
      </c>
      <c r="E120" s="91">
        <v>12.8</v>
      </c>
      <c r="F120" s="90" t="s">
        <v>269</v>
      </c>
      <c r="K120" s="93">
        <v>1</v>
      </c>
      <c r="L120" s="93">
        <v>12.8</v>
      </c>
      <c r="O120" s="90">
        <v>20</v>
      </c>
      <c r="P120" s="90">
        <v>77</v>
      </c>
      <c r="V120" s="94" t="s">
        <v>45</v>
      </c>
      <c r="Z120" s="89" t="s">
        <v>366</v>
      </c>
      <c r="AA120" s="89" t="s">
        <v>322</v>
      </c>
      <c r="AB120" s="90">
        <v>2</v>
      </c>
    </row>
    <row r="121" spans="1:28" ht="12.75">
      <c r="A121" s="87">
        <v>96</v>
      </c>
      <c r="B121" s="88" t="s">
        <v>318</v>
      </c>
      <c r="C121" s="89" t="s">
        <v>367</v>
      </c>
      <c r="D121" s="111" t="s">
        <v>368</v>
      </c>
      <c r="E121" s="91">
        <v>4</v>
      </c>
      <c r="F121" s="90" t="s">
        <v>284</v>
      </c>
      <c r="O121" s="90">
        <v>20</v>
      </c>
      <c r="P121" s="90">
        <v>77</v>
      </c>
      <c r="V121" s="94" t="s">
        <v>45</v>
      </c>
      <c r="Z121" s="89" t="s">
        <v>130</v>
      </c>
      <c r="AA121" s="89" t="s">
        <v>369</v>
      </c>
      <c r="AB121" s="90">
        <v>8</v>
      </c>
    </row>
    <row r="122" spans="4:23" ht="12.75">
      <c r="D122" s="122" t="s">
        <v>406</v>
      </c>
      <c r="E122" s="123"/>
      <c r="H122" s="123"/>
      <c r="I122" s="123"/>
      <c r="J122" s="123"/>
      <c r="L122" s="124">
        <v>13.32568</v>
      </c>
      <c r="N122" s="125">
        <v>0</v>
      </c>
      <c r="W122" s="91">
        <v>223.23799999999997</v>
      </c>
    </row>
    <row r="124" spans="4:23" ht="12.75">
      <c r="D124" s="122" t="s">
        <v>370</v>
      </c>
      <c r="E124" s="125"/>
      <c r="H124" s="123"/>
      <c r="I124" s="123"/>
      <c r="J124" s="123"/>
      <c r="L124" s="124">
        <v>24.73264</v>
      </c>
      <c r="N124" s="125">
        <v>0</v>
      </c>
      <c r="W124" s="91">
        <v>238.24999999999997</v>
      </c>
    </row>
    <row r="126" ht="12.75">
      <c r="B126" s="121" t="s">
        <v>371</v>
      </c>
    </row>
    <row r="127" ht="12.75">
      <c r="B127" s="89" t="s">
        <v>409</v>
      </c>
    </row>
    <row r="128" spans="1:28" ht="12.75">
      <c r="A128" s="87">
        <v>97</v>
      </c>
      <c r="B128" s="88" t="s">
        <v>126</v>
      </c>
      <c r="C128" s="89" t="s">
        <v>372</v>
      </c>
      <c r="D128" s="111" t="s">
        <v>373</v>
      </c>
      <c r="E128" s="91">
        <v>605.5</v>
      </c>
      <c r="F128" s="90" t="s">
        <v>156</v>
      </c>
      <c r="O128" s="90">
        <v>20</v>
      </c>
      <c r="P128" s="90">
        <v>71</v>
      </c>
      <c r="V128" s="94" t="s">
        <v>53</v>
      </c>
      <c r="Z128" s="89" t="s">
        <v>130</v>
      </c>
      <c r="AB128" s="90">
        <v>1</v>
      </c>
    </row>
    <row r="129" spans="1:28" ht="12.75">
      <c r="A129" s="87">
        <v>98</v>
      </c>
      <c r="B129" s="88" t="s">
        <v>374</v>
      </c>
      <c r="C129" s="89" t="s">
        <v>375</v>
      </c>
      <c r="D129" s="111" t="s">
        <v>376</v>
      </c>
      <c r="E129" s="91">
        <v>605.5</v>
      </c>
      <c r="F129" s="90" t="s">
        <v>156</v>
      </c>
      <c r="O129" s="90">
        <v>20</v>
      </c>
      <c r="P129" s="90">
        <v>71</v>
      </c>
      <c r="V129" s="94" t="s">
        <v>53</v>
      </c>
      <c r="W129" s="91">
        <v>118.678</v>
      </c>
      <c r="Z129" s="89" t="s">
        <v>308</v>
      </c>
      <c r="AB129" s="90">
        <v>7</v>
      </c>
    </row>
    <row r="130" spans="1:28" ht="12.75">
      <c r="A130" s="87">
        <v>99</v>
      </c>
      <c r="B130" s="88" t="s">
        <v>126</v>
      </c>
      <c r="C130" s="89" t="s">
        <v>377</v>
      </c>
      <c r="D130" s="111" t="s">
        <v>378</v>
      </c>
      <c r="E130" s="91">
        <v>605.5</v>
      </c>
      <c r="F130" s="90" t="s">
        <v>156</v>
      </c>
      <c r="O130" s="90">
        <v>20</v>
      </c>
      <c r="P130" s="90">
        <v>65</v>
      </c>
      <c r="V130" s="94" t="s">
        <v>53</v>
      </c>
      <c r="Z130" s="89" t="s">
        <v>130</v>
      </c>
      <c r="AB130" s="90">
        <v>1</v>
      </c>
    </row>
    <row r="131" spans="1:28" ht="12.75">
      <c r="A131" s="87">
        <v>100</v>
      </c>
      <c r="B131" s="88" t="s">
        <v>126</v>
      </c>
      <c r="C131" s="89" t="s">
        <v>379</v>
      </c>
      <c r="D131" s="111" t="s">
        <v>380</v>
      </c>
      <c r="E131" s="91">
        <v>17</v>
      </c>
      <c r="F131" s="90" t="s">
        <v>156</v>
      </c>
      <c r="O131" s="90">
        <v>20</v>
      </c>
      <c r="P131" s="90">
        <v>70</v>
      </c>
      <c r="V131" s="94" t="s">
        <v>53</v>
      </c>
      <c r="Z131" s="89" t="s">
        <v>130</v>
      </c>
      <c r="AB131" s="90">
        <v>1</v>
      </c>
    </row>
    <row r="132" spans="1:28" ht="12.75">
      <c r="A132" s="87">
        <v>101</v>
      </c>
      <c r="B132" s="88" t="s">
        <v>126</v>
      </c>
      <c r="C132" s="89" t="s">
        <v>381</v>
      </c>
      <c r="D132" s="111" t="s">
        <v>382</v>
      </c>
      <c r="E132" s="91">
        <v>666.05</v>
      </c>
      <c r="F132" s="90" t="s">
        <v>156</v>
      </c>
      <c r="O132" s="90">
        <v>20</v>
      </c>
      <c r="P132" s="90">
        <v>66</v>
      </c>
      <c r="V132" s="94" t="s">
        <v>133</v>
      </c>
      <c r="Z132" s="89" t="s">
        <v>130</v>
      </c>
      <c r="AB132" s="90">
        <v>1</v>
      </c>
    </row>
    <row r="133" spans="1:28" ht="12.75">
      <c r="A133" s="87">
        <v>102</v>
      </c>
      <c r="B133" s="88" t="s">
        <v>126</v>
      </c>
      <c r="C133" s="89" t="s">
        <v>383</v>
      </c>
      <c r="D133" s="111" t="s">
        <v>384</v>
      </c>
      <c r="E133" s="91">
        <v>180</v>
      </c>
      <c r="F133" s="90" t="s">
        <v>161</v>
      </c>
      <c r="O133" s="90">
        <v>20</v>
      </c>
      <c r="P133" s="90">
        <v>69</v>
      </c>
      <c r="V133" s="94" t="s">
        <v>133</v>
      </c>
      <c r="Z133" s="89" t="s">
        <v>130</v>
      </c>
      <c r="AB133" s="90">
        <v>1</v>
      </c>
    </row>
    <row r="134" spans="1:28" ht="12.75">
      <c r="A134" s="87">
        <v>103</v>
      </c>
      <c r="B134" s="88" t="s">
        <v>126</v>
      </c>
      <c r="C134" s="89" t="s">
        <v>385</v>
      </c>
      <c r="D134" s="111" t="s">
        <v>386</v>
      </c>
      <c r="E134" s="91">
        <v>500</v>
      </c>
      <c r="F134" s="90" t="s">
        <v>180</v>
      </c>
      <c r="O134" s="90">
        <v>20</v>
      </c>
      <c r="P134" s="90">
        <v>67</v>
      </c>
      <c r="V134" s="94" t="s">
        <v>133</v>
      </c>
      <c r="Z134" s="89" t="s">
        <v>130</v>
      </c>
      <c r="AB134" s="90">
        <v>1</v>
      </c>
    </row>
    <row r="135" spans="1:28" ht="12.75">
      <c r="A135" s="87">
        <v>104</v>
      </c>
      <c r="B135" s="88" t="s">
        <v>126</v>
      </c>
      <c r="C135" s="89" t="s">
        <v>387</v>
      </c>
      <c r="D135" s="111" t="s">
        <v>388</v>
      </c>
      <c r="E135" s="91">
        <v>16</v>
      </c>
      <c r="F135" s="90" t="s">
        <v>269</v>
      </c>
      <c r="O135" s="90">
        <v>20</v>
      </c>
      <c r="P135" s="90">
        <v>68</v>
      </c>
      <c r="V135" s="94" t="s">
        <v>133</v>
      </c>
      <c r="Z135" s="89" t="s">
        <v>130</v>
      </c>
      <c r="AB135" s="90">
        <v>1</v>
      </c>
    </row>
    <row r="136" spans="1:28" ht="12.75">
      <c r="A136" s="87">
        <v>105</v>
      </c>
      <c r="B136" s="88" t="s">
        <v>318</v>
      </c>
      <c r="C136" s="89" t="s">
        <v>389</v>
      </c>
      <c r="D136" s="111" t="s">
        <v>390</v>
      </c>
      <c r="E136" s="91">
        <v>6000</v>
      </c>
      <c r="F136" s="90" t="s">
        <v>161</v>
      </c>
      <c r="K136" s="93">
        <v>0.001</v>
      </c>
      <c r="L136" s="93">
        <v>6</v>
      </c>
      <c r="O136" s="90">
        <v>20</v>
      </c>
      <c r="P136" s="90">
        <v>64</v>
      </c>
      <c r="V136" s="94" t="s">
        <v>45</v>
      </c>
      <c r="Z136" s="89" t="s">
        <v>130</v>
      </c>
      <c r="AA136" s="89" t="s">
        <v>322</v>
      </c>
      <c r="AB136" s="90">
        <v>8</v>
      </c>
    </row>
    <row r="137" spans="4:23" ht="12.75">
      <c r="D137" s="122" t="s">
        <v>410</v>
      </c>
      <c r="E137" s="123"/>
      <c r="H137" s="123"/>
      <c r="I137" s="123"/>
      <c r="J137" s="123"/>
      <c r="L137" s="124">
        <v>6</v>
      </c>
      <c r="N137" s="125">
        <v>0</v>
      </c>
      <c r="W137" s="91">
        <v>118.678</v>
      </c>
    </row>
    <row r="139" spans="4:23" ht="12.75">
      <c r="D139" s="122" t="s">
        <v>391</v>
      </c>
      <c r="E139" s="125"/>
      <c r="H139" s="123"/>
      <c r="I139" s="123"/>
      <c r="J139" s="123"/>
      <c r="L139" s="124">
        <v>6</v>
      </c>
      <c r="N139" s="125">
        <v>0</v>
      </c>
      <c r="W139" s="91">
        <v>118.678</v>
      </c>
    </row>
    <row r="141" ht="12.75">
      <c r="B141" s="121" t="s">
        <v>411</v>
      </c>
    </row>
    <row r="142" ht="12.75">
      <c r="B142" s="89" t="s">
        <v>392</v>
      </c>
    </row>
    <row r="143" spans="1:28" ht="12.75">
      <c r="A143" s="87">
        <v>106</v>
      </c>
      <c r="B143" s="88" t="s">
        <v>126</v>
      </c>
      <c r="C143" s="89" t="s">
        <v>393</v>
      </c>
      <c r="D143" s="111" t="s">
        <v>394</v>
      </c>
      <c r="E143" s="91">
        <v>2</v>
      </c>
      <c r="F143" s="90" t="s">
        <v>185</v>
      </c>
      <c r="O143" s="90">
        <v>20</v>
      </c>
      <c r="P143" s="90">
        <v>72</v>
      </c>
      <c r="V143" s="94" t="s">
        <v>53</v>
      </c>
      <c r="Z143" s="89" t="s">
        <v>130</v>
      </c>
      <c r="AB143" s="90">
        <v>1</v>
      </c>
    </row>
    <row r="144" spans="1:28" ht="25.5">
      <c r="A144" s="87">
        <v>107</v>
      </c>
      <c r="B144" s="88" t="s">
        <v>126</v>
      </c>
      <c r="C144" s="89" t="s">
        <v>395</v>
      </c>
      <c r="D144" s="111" t="s">
        <v>396</v>
      </c>
      <c r="E144" s="91">
        <v>1</v>
      </c>
      <c r="F144" s="90" t="s">
        <v>129</v>
      </c>
      <c r="O144" s="90">
        <v>20</v>
      </c>
      <c r="P144" s="90">
        <v>73</v>
      </c>
      <c r="V144" s="94" t="s">
        <v>238</v>
      </c>
      <c r="Z144" s="89" t="s">
        <v>130</v>
      </c>
      <c r="AB144" s="90">
        <v>1</v>
      </c>
    </row>
    <row r="145" spans="1:28" ht="12.75">
      <c r="A145" s="87">
        <v>108</v>
      </c>
      <c r="B145" s="88" t="s">
        <v>126</v>
      </c>
      <c r="C145" s="89" t="s">
        <v>397</v>
      </c>
      <c r="D145" s="111" t="s">
        <v>398</v>
      </c>
      <c r="E145" s="91">
        <v>2</v>
      </c>
      <c r="F145" s="90" t="s">
        <v>185</v>
      </c>
      <c r="O145" s="90">
        <v>20</v>
      </c>
      <c r="P145" s="90">
        <v>76</v>
      </c>
      <c r="V145" s="94" t="s">
        <v>133</v>
      </c>
      <c r="Z145" s="89" t="s">
        <v>130</v>
      </c>
      <c r="AB145" s="90">
        <v>7</v>
      </c>
    </row>
    <row r="146" spans="1:28" ht="12.75">
      <c r="A146" s="87">
        <v>109</v>
      </c>
      <c r="B146" s="88" t="s">
        <v>126</v>
      </c>
      <c r="C146" s="89" t="s">
        <v>399</v>
      </c>
      <c r="D146" s="111" t="s">
        <v>400</v>
      </c>
      <c r="E146" s="91">
        <v>2</v>
      </c>
      <c r="F146" s="90" t="s">
        <v>185</v>
      </c>
      <c r="O146" s="90">
        <v>20</v>
      </c>
      <c r="P146" s="90">
        <v>75</v>
      </c>
      <c r="V146" s="94" t="s">
        <v>133</v>
      </c>
      <c r="Z146" s="89" t="s">
        <v>130</v>
      </c>
      <c r="AB146" s="90">
        <v>7</v>
      </c>
    </row>
    <row r="147" spans="4:23" ht="12.75">
      <c r="D147" s="122" t="s">
        <v>401</v>
      </c>
      <c r="E147" s="123"/>
      <c r="H147" s="123"/>
      <c r="I147" s="123"/>
      <c r="J147" s="123"/>
      <c r="L147" s="124">
        <v>0</v>
      </c>
      <c r="N147" s="125">
        <v>0</v>
      </c>
      <c r="W147" s="91">
        <v>0</v>
      </c>
    </row>
    <row r="149" spans="4:23" ht="12.75">
      <c r="D149" s="122" t="s">
        <v>401</v>
      </c>
      <c r="E149" s="123"/>
      <c r="H149" s="123"/>
      <c r="I149" s="123"/>
      <c r="J149" s="123"/>
      <c r="L149" s="124">
        <v>0</v>
      </c>
      <c r="N149" s="125">
        <v>0</v>
      </c>
      <c r="W149" s="91">
        <v>0</v>
      </c>
    </row>
    <row r="151" spans="4:23" ht="12.75">
      <c r="D151" s="126" t="s">
        <v>402</v>
      </c>
      <c r="E151" s="123"/>
      <c r="H151" s="123"/>
      <c r="I151" s="123"/>
      <c r="J151" s="123"/>
      <c r="L151" s="124">
        <v>30.73264</v>
      </c>
      <c r="N151" s="125">
        <v>0</v>
      </c>
      <c r="W151" s="91">
        <v>356.928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ing.Simonides</dc:creator>
  <cp:keywords/>
  <dc:description/>
  <cp:lastModifiedBy>Priska Papayova</cp:lastModifiedBy>
  <cp:lastPrinted>2018-10-08T14:15:04Z</cp:lastPrinted>
  <dcterms:created xsi:type="dcterms:W3CDTF">1999-04-06T07:39:42Z</dcterms:created>
  <dcterms:modified xsi:type="dcterms:W3CDTF">2018-10-08T14:35:14Z</dcterms:modified>
  <cp:category/>
  <cp:version/>
  <cp:contentType/>
  <cp:contentStatus/>
</cp:coreProperties>
</file>